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34 Hardware\74 20 Ausschreibungen 2020\3401.03677 Digitale Endgeräte für SchülerInnen\26 Bewerberanfragen\1. FB\"/>
    </mc:Choice>
  </mc:AlternateContent>
  <bookViews>
    <workbookView xWindow="0" yWindow="0" windowWidth="18705" windowHeight="7050" tabRatio="715" activeTab="2"/>
  </bookViews>
  <sheets>
    <sheet name="Liesmich" sheetId="7" r:id="rId1"/>
    <sheet name="Los 1 - Windows Notebook" sheetId="2" r:id="rId2"/>
    <sheet name="Los 2 - Chromebook" sheetId="4" r:id="rId3"/>
    <sheet name="Los 3 - Windows Tablet" sheetId="3" r:id="rId4"/>
    <sheet name="Los 4 - Apple Tablet" sheetId="5" r:id="rId5"/>
    <sheet name="Los 5 - Android Tablet" sheetId="6" r:id="rId6"/>
    <sheet name="Preisblatt" sheetId="1"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4" l="1"/>
  <c r="B18" i="1"/>
  <c r="B15" i="1"/>
  <c r="B12" i="1"/>
  <c r="B9" i="1"/>
  <c r="H15" i="6" l="1"/>
  <c r="H12" i="6"/>
  <c r="H15" i="3"/>
  <c r="H12" i="3"/>
  <c r="H15" i="4"/>
  <c r="H21" i="6" l="1"/>
  <c r="H21" i="3"/>
  <c r="H23" i="4"/>
  <c r="H23" i="2"/>
  <c r="F16" i="1" l="1"/>
  <c r="F13" i="1"/>
  <c r="F10" i="1"/>
  <c r="F7" i="1"/>
  <c r="F4" i="1"/>
  <c r="H16" i="6" l="1"/>
  <c r="F16" i="6"/>
  <c r="E16" i="6"/>
  <c r="H14" i="6"/>
  <c r="F16" i="3"/>
  <c r="H16" i="3" s="1"/>
  <c r="E16" i="3"/>
  <c r="H7" i="1" l="1"/>
  <c r="H10" i="1"/>
  <c r="H13" i="1"/>
  <c r="H16" i="1"/>
  <c r="H4" i="1"/>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7" i="4"/>
  <c r="H30" i="3"/>
  <c r="H29" i="3"/>
  <c r="H28" i="3"/>
  <c r="H27" i="3"/>
  <c r="H26" i="3"/>
  <c r="H25" i="3"/>
  <c r="H24" i="3"/>
  <c r="H23" i="3"/>
  <c r="H22" i="3"/>
  <c r="H20" i="3"/>
  <c r="H19" i="3"/>
  <c r="H18" i="3"/>
  <c r="H17" i="3"/>
  <c r="H14" i="3"/>
  <c r="H13" i="3"/>
  <c r="H11" i="3"/>
  <c r="H10" i="3"/>
  <c r="H9" i="3"/>
  <c r="H8" i="3"/>
  <c r="H7" i="3"/>
  <c r="H6" i="3"/>
  <c r="H5" i="3"/>
  <c r="H4" i="3"/>
  <c r="H6" i="5"/>
  <c r="H5" i="5"/>
  <c r="H4" i="5"/>
  <c r="H16" i="4"/>
  <c r="H32" i="4"/>
  <c r="H31" i="4"/>
  <c r="H30" i="4"/>
  <c r="H29" i="4"/>
  <c r="H28" i="4"/>
  <c r="H26" i="4"/>
  <c r="H25" i="4"/>
  <c r="H24" i="4"/>
  <c r="H22" i="4"/>
  <c r="H21" i="4"/>
  <c r="H20" i="4"/>
  <c r="H19" i="4"/>
  <c r="H18" i="4"/>
  <c r="H17" i="4"/>
  <c r="H14" i="4"/>
  <c r="H13" i="4"/>
  <c r="H12" i="4"/>
  <c r="H11" i="4"/>
  <c r="H10" i="4"/>
  <c r="H9" i="4"/>
  <c r="H8" i="4"/>
  <c r="H6" i="4"/>
  <c r="H5" i="4"/>
  <c r="H4" i="4"/>
  <c r="H30" i="6"/>
  <c r="H8" i="6"/>
  <c r="H7" i="6"/>
  <c r="H31" i="6"/>
  <c r="H29" i="6"/>
  <c r="H28" i="6"/>
  <c r="H27" i="6"/>
  <c r="H26" i="6"/>
  <c r="H25" i="6"/>
  <c r="H24" i="6"/>
  <c r="H23" i="6"/>
  <c r="H22" i="6"/>
  <c r="H20" i="6"/>
  <c r="H19" i="6"/>
  <c r="H18" i="6"/>
  <c r="H17" i="6"/>
  <c r="H13" i="6"/>
  <c r="H11" i="6"/>
  <c r="H10" i="6"/>
  <c r="H9" i="6"/>
  <c r="H6" i="6"/>
  <c r="H5" i="6"/>
  <c r="H4" i="6"/>
  <c r="H34" i="2"/>
  <c r="H28" i="2"/>
  <c r="H35" i="2"/>
  <c r="H33" i="2"/>
  <c r="H32" i="2"/>
  <c r="H30" i="2"/>
  <c r="H29" i="2"/>
  <c r="H27" i="2"/>
  <c r="H26" i="2"/>
  <c r="H25" i="2"/>
  <c r="H24" i="2"/>
  <c r="H21" i="2"/>
  <c r="H19" i="2"/>
  <c r="H8" i="2"/>
  <c r="H5" i="2"/>
  <c r="H6" i="2"/>
  <c r="H7" i="2"/>
  <c r="H9" i="2"/>
  <c r="H10" i="2"/>
  <c r="H11" i="2"/>
  <c r="H12" i="2"/>
  <c r="H13" i="2"/>
  <c r="H14" i="2"/>
  <c r="H15" i="2"/>
  <c r="H16" i="2"/>
  <c r="H17" i="2"/>
  <c r="H18" i="2"/>
  <c r="H20" i="2"/>
  <c r="H22" i="2"/>
  <c r="H31" i="2"/>
  <c r="H4" i="2"/>
</calcChain>
</file>

<file path=xl/sharedStrings.xml><?xml version="1.0" encoding="utf-8"?>
<sst xmlns="http://schemas.openxmlformats.org/spreadsheetml/2006/main" count="2110" uniqueCount="291">
  <si>
    <t>Einheitspreis</t>
  </si>
  <si>
    <t>Gesamtpreis</t>
  </si>
  <si>
    <t>Ust.</t>
  </si>
  <si>
    <t>Angebotspreis</t>
  </si>
  <si>
    <t>Diagonale in Zoll</t>
  </si>
  <si>
    <t>Auflösung horizontal</t>
  </si>
  <si>
    <t>Auflösung vertikal</t>
  </si>
  <si>
    <t>maximale Leuchtstärke</t>
  </si>
  <si>
    <t>CPU-Modell (oder gleichwertig, siehe hierzu das Tabellenblatt "Liesmich")</t>
  </si>
  <si>
    <t>Anzahl der physischen Prozessorkerne (Cores)</t>
  </si>
  <si>
    <t>Anzahl der gleichzeitig verarbeitbaren Prozesse (Threads)</t>
  </si>
  <si>
    <t>Speichergröße installiert</t>
  </si>
  <si>
    <t>Speicherkapazität</t>
  </si>
  <si>
    <t>Maximale Schreibgeschwindigkeit</t>
  </si>
  <si>
    <t>Maximale Lesegeschwindigkeit</t>
  </si>
  <si>
    <t>USB-Anschlüsse gesamt</t>
  </si>
  <si>
    <t>davon USB -C-Anschlüsse (inkl. Anschluss für die Dock)</t>
  </si>
  <si>
    <t>WLAN 802.11 b/g/n/ac</t>
  </si>
  <si>
    <t>Kopfhörer- und Mikrofon-Anschluss (oder Kombi-Anschluss mit Adapter) und/oder Line-In</t>
  </si>
  <si>
    <t>HDMI-Anschlüsse (oder Mini-HDMI)</t>
  </si>
  <si>
    <t>Webcam eingebaut (0,9MPx)</t>
  </si>
  <si>
    <t>QWERTZ-Tastatur mit €-Beschriftung</t>
  </si>
  <si>
    <t>Touchpad mit Gestensteuerung</t>
  </si>
  <si>
    <t>Touchpad mit linker und rechter Maustaste</t>
  </si>
  <si>
    <t>Sicherbar mittels Kensington Lock oder vergleichbarer Lösung (z.B. Noble Lock)</t>
  </si>
  <si>
    <t>Dauer des netzunabhängigen Betriebs in Minuten laut Datenblatt (&gt;= 360)</t>
  </si>
  <si>
    <t>Netzteil mit allen notwendigen Kabeln und Zubehör muss im Lieferumfang enthalten sein</t>
  </si>
  <si>
    <t>aktuelle Treiber u. produktspezifische Dokumentationen müssen jederzeit über die Hersteller-Website erhältlich sein</t>
  </si>
  <si>
    <t>Das Gerät erfüllt die Anforderungen für Bildschirmarbeitsplätze iSd §§67,68 ASchG iVm BS-V</t>
  </si>
  <si>
    <t>Display</t>
  </si>
  <si>
    <t>CPU</t>
  </si>
  <si>
    <t>RAM</t>
  </si>
  <si>
    <t>Massen-speicher</t>
  </si>
  <si>
    <t>Anschlüsse</t>
  </si>
  <si>
    <t>Eingabe</t>
  </si>
  <si>
    <t>Gehäuse</t>
  </si>
  <si>
    <t>Energie</t>
  </si>
  <si>
    <t>Sonstiges</t>
  </si>
  <si>
    <t>Kategorie</t>
  </si>
  <si>
    <t>Nr.</t>
  </si>
  <si>
    <t>Anforderung</t>
  </si>
  <si>
    <t>Einheit</t>
  </si>
  <si>
    <t>Kriterium</t>
  </si>
  <si>
    <t>Bieterangabe</t>
  </si>
  <si>
    <t>Überprüfung</t>
  </si>
  <si>
    <t>Information</t>
  </si>
  <si>
    <t>1.1.</t>
  </si>
  <si>
    <t>1.2.</t>
  </si>
  <si>
    <t>1.3.</t>
  </si>
  <si>
    <t>1.4.</t>
  </si>
  <si>
    <t>2.1.</t>
  </si>
  <si>
    <t>2.2.</t>
  </si>
  <si>
    <t>2.3.</t>
  </si>
  <si>
    <t>3.1.</t>
  </si>
  <si>
    <t>3.2.</t>
  </si>
  <si>
    <t>4.1.</t>
  </si>
  <si>
    <t>4.2.</t>
  </si>
  <si>
    <t>4.3.</t>
  </si>
  <si>
    <t>5.1.</t>
  </si>
  <si>
    <t>5.2.</t>
  </si>
  <si>
    <t>5.3.</t>
  </si>
  <si>
    <t>5.4.</t>
  </si>
  <si>
    <t>5.5.</t>
  </si>
  <si>
    <t>5.6.</t>
  </si>
  <si>
    <t>5.7.</t>
  </si>
  <si>
    <t>5.8.</t>
  </si>
  <si>
    <t>6.1.</t>
  </si>
  <si>
    <t>6.2.</t>
  </si>
  <si>
    <t>6.3.</t>
  </si>
  <si>
    <t>7.1.</t>
  </si>
  <si>
    <t>7.2.</t>
  </si>
  <si>
    <t>8.1.</t>
  </si>
  <si>
    <t>8.2.</t>
  </si>
  <si>
    <t>8.3.</t>
  </si>
  <si>
    <t>9.1.</t>
  </si>
  <si>
    <t>9.2.</t>
  </si>
  <si>
    <t>Zoll</t>
  </si>
  <si>
    <t>Pixel</t>
  </si>
  <si>
    <t>cd/m²</t>
  </si>
  <si>
    <t>Text</t>
  </si>
  <si>
    <t>Anzahl</t>
  </si>
  <si>
    <t>Technologie (&gt;= DDR4 oder LPDDR4*)</t>
  </si>
  <si>
    <t>GB</t>
  </si>
  <si>
    <t>MB/s</t>
  </si>
  <si>
    <t>Ja/Nein</t>
  </si>
  <si>
    <t>Version</t>
  </si>
  <si>
    <t>kg</t>
  </si>
  <si>
    <t>Akku Wechselbar mit Standardwerkzeug oder werkzeuglos</t>
  </si>
  <si>
    <t>Minuten</t>
  </si>
  <si>
    <t>&gt;=</t>
  </si>
  <si>
    <t>=</t>
  </si>
  <si>
    <t>&lt;=</t>
  </si>
  <si>
    <t>DDR4</t>
  </si>
  <si>
    <t>Ja</t>
  </si>
  <si>
    <t>4.1</t>
  </si>
  <si>
    <t>MUSS-Kriterium</t>
  </si>
  <si>
    <t>Spezifikation Windows-Notebook</t>
  </si>
  <si>
    <t>Exynos 9611</t>
  </si>
  <si>
    <t>LPDDR4X</t>
  </si>
  <si>
    <t>Art des Speichers</t>
  </si>
  <si>
    <t>Flash</t>
  </si>
  <si>
    <t>Erweiterbar (per Speicherkarte)</t>
  </si>
  <si>
    <t>Multitouch</t>
  </si>
  <si>
    <t>USB C-Anschlüsse gesamt</t>
  </si>
  <si>
    <t>Bedienbar mit Stift</t>
  </si>
  <si>
    <t>g</t>
  </si>
  <si>
    <t>Gesamtgewicht des Tablets in g</t>
  </si>
  <si>
    <t>Tastaturcover im Lieferumfang enthalten</t>
  </si>
  <si>
    <t>Eingabestift im Lieferumfang enthalten</t>
  </si>
  <si>
    <t>Android-Version</t>
  </si>
  <si>
    <t>Kamera auf der Vorder- und Rückseite eingebaut (mind. 5MPx)</t>
  </si>
  <si>
    <t>Kopfhörer- und Mikrofon-Anschluss (oder Kombi-Anschluss )</t>
  </si>
  <si>
    <t>Gesamtkapazität des Akkus</t>
  </si>
  <si>
    <t>mAh</t>
  </si>
  <si>
    <t>Eingabestift im Lieferumfang enthalten (inkl. allfällig notwendiger Batterien)</t>
  </si>
  <si>
    <t>1.5.</t>
  </si>
  <si>
    <t>Konnektivi-tät</t>
  </si>
  <si>
    <t>1.1</t>
  </si>
  <si>
    <t>1.2</t>
  </si>
  <si>
    <t>1.3</t>
  </si>
  <si>
    <t>1.4</t>
  </si>
  <si>
    <t>1.5</t>
  </si>
  <si>
    <t>2.1</t>
  </si>
  <si>
    <t>2.2</t>
  </si>
  <si>
    <t>2.3</t>
  </si>
  <si>
    <t>3.1</t>
  </si>
  <si>
    <t>3.2</t>
  </si>
  <si>
    <t>4.2</t>
  </si>
  <si>
    <t>4.3</t>
  </si>
  <si>
    <t>5.1</t>
  </si>
  <si>
    <t>5.2</t>
  </si>
  <si>
    <t>5.3</t>
  </si>
  <si>
    <t>5.4</t>
  </si>
  <si>
    <t>8.1</t>
  </si>
  <si>
    <t>8.2</t>
  </si>
  <si>
    <t>9.3</t>
  </si>
  <si>
    <t>9.1</t>
  </si>
  <si>
    <t>9.2</t>
  </si>
  <si>
    <t>7.1</t>
  </si>
  <si>
    <t>6.1</t>
  </si>
  <si>
    <t>6.2</t>
  </si>
  <si>
    <t>6.3</t>
  </si>
  <si>
    <t>9.3.</t>
  </si>
  <si>
    <t>Spezifikation Android-Tablet</t>
  </si>
  <si>
    <t>Webcam eingebaut (0,3MPx)</t>
  </si>
  <si>
    <t>Bluetooth 4.1 oder höher (Bieterangabe bitte mit Komma statt Punkt)</t>
  </si>
  <si>
    <t>Spezifikation Apple-Tablet</t>
  </si>
  <si>
    <t>Bezeichnung</t>
  </si>
  <si>
    <t>Kriterien</t>
  </si>
  <si>
    <t>Pentium Gold 4425Y</t>
  </si>
  <si>
    <t>Touchpad mit linker und rechter Maustaste (im Tastaturcover)</t>
  </si>
  <si>
    <t>CPU "oder vergleichbar": Für den Vergleich ist ein Benchmarkprotokoll vorzulegen. Dieses muss entweder auf cpubenchmark.net oder einer anderen geeigneten Quelle veröffentlicht sein.</t>
  </si>
  <si>
    <t>Anmerkungen zum Leistungsverzeichnis</t>
  </si>
  <si>
    <t>Digitale Endgeräte für Schüler - Preisblatt</t>
  </si>
  <si>
    <t>N4120</t>
  </si>
  <si>
    <t>Spezifikation Chromebook Convertible</t>
  </si>
  <si>
    <t>Gesamtgewicht des Notebooks mit eingesetztem Akku in kg (&lt;= 1,7 kg)</t>
  </si>
  <si>
    <t>Dauer des netzunabhängigen Betriebs in Minuten laut Datenblatt (&gt;= 480)</t>
  </si>
  <si>
    <t>Spezifikation Windows-Tablet</t>
  </si>
  <si>
    <t>Gesamtgewicht des Tablets in g ohne Cover</t>
  </si>
  <si>
    <t>Arbeitsstandards: Freie Wahl der Beschäftigung</t>
  </si>
  <si>
    <t>Arbeitsstandards: Junge Beschäftigte</t>
  </si>
  <si>
    <t>Arbeitsstandards: Arbeitszeiten</t>
  </si>
  <si>
    <t>Arbeitsstandards: Löhne und Sozialleistungen</t>
  </si>
  <si>
    <t>Arbeitsstandards: Menschenwürdige Behandlung</t>
  </si>
  <si>
    <t>Arbeitsstandards: Verbot der Diskriminierung</t>
  </si>
  <si>
    <t>Arbeitsstandards: Vereinigungsfreiheit</t>
  </si>
  <si>
    <t>10.1.1</t>
  </si>
  <si>
    <t>10.1.2</t>
  </si>
  <si>
    <t>10.1.3</t>
  </si>
  <si>
    <t>10.1.4</t>
  </si>
  <si>
    <t>10.1.5</t>
  </si>
  <si>
    <t>10.1.6</t>
  </si>
  <si>
    <t>10.1.7</t>
  </si>
  <si>
    <t>Gesundheit und Sicherheit: Sicherheit am Arbeitsplatz</t>
  </si>
  <si>
    <t>Gesundheit und Sicherheit: Notfallvorsorge</t>
  </si>
  <si>
    <t>Gesundheit und Sicherheit: Arbeitsunfälle und Berufskrankheiten</t>
  </si>
  <si>
    <t>Gesundheit und Sicherheit: Arbeitshygiene</t>
  </si>
  <si>
    <t>Gesundheit und Sicherheit: Körperlich belastende Arbeiten</t>
  </si>
  <si>
    <t>Gesundheit und Sicherheit: Maschinensicherung</t>
  </si>
  <si>
    <t>Gesundheit und Sicherheit: Sanitäreinrichtungen, Essen und Wohnunterkünfte</t>
  </si>
  <si>
    <t>Gesundheit und Sicherheit: Mitteilungen zu Gesundheit und Sicherheit</t>
  </si>
  <si>
    <t>10.2.1</t>
  </si>
  <si>
    <t>10.2.2</t>
  </si>
  <si>
    <t>10.2.3</t>
  </si>
  <si>
    <t>10.2.4</t>
  </si>
  <si>
    <t>10.2.5</t>
  </si>
  <si>
    <t>10.2.6</t>
  </si>
  <si>
    <t>10.2.7</t>
  </si>
  <si>
    <t>10.2.8</t>
  </si>
  <si>
    <t>Umwelt: Umweltgenehmigungen und Berichtswesen</t>
  </si>
  <si>
    <t>Umwelt: Vermeidung von Verschmutzung und Reduzierung der eingesetzten Ressourcen</t>
  </si>
  <si>
    <t>Umwelt: Gefährliche Stoffe</t>
  </si>
  <si>
    <t>Umwelt: Festabfall</t>
  </si>
  <si>
    <t>Umwelt: Emissionen in die Luft</t>
  </si>
  <si>
    <t>Umwelt: Einschränkungen bei Produktinhaltsstoffen</t>
  </si>
  <si>
    <t>Umwelt: Wasserbewirtschaftung</t>
  </si>
  <si>
    <t>Umwelt: Energieverbrauch und Treibhausgasemissionen</t>
  </si>
  <si>
    <t>10.3.1</t>
  </si>
  <si>
    <t>10.3.2</t>
  </si>
  <si>
    <t>10.3.3</t>
  </si>
  <si>
    <t>10.3.4</t>
  </si>
  <si>
    <t>10.3.5</t>
  </si>
  <si>
    <t>10.3.6</t>
  </si>
  <si>
    <t>10.3.7</t>
  </si>
  <si>
    <t>10.3.8</t>
  </si>
  <si>
    <t>Ethik: Geschäftsintegrität</t>
  </si>
  <si>
    <t>Ethik: Verbot der unzulässigen Vorteilsnahme</t>
  </si>
  <si>
    <t>Ethik: Offenlegung von Informationen</t>
  </si>
  <si>
    <t>Ethik: Geistiges Eigentum</t>
  </si>
  <si>
    <t>Ethik: Faire Geschäftstätigkeit, faire Werbung und fairer Wettbewerb</t>
  </si>
  <si>
    <t>Ethik: Schutz der Identität und Verbot von Vergeltungsmaßnahmen</t>
  </si>
  <si>
    <t>Ethik: Verantwortungsvolle Beschaffung von Mineralien</t>
  </si>
  <si>
    <t>Ethik: Datenschutz</t>
  </si>
  <si>
    <t>10.4.1</t>
  </si>
  <si>
    <t>10.4.2</t>
  </si>
  <si>
    <t>10.4.3</t>
  </si>
  <si>
    <t>10.4.4</t>
  </si>
  <si>
    <t>10.4.5</t>
  </si>
  <si>
    <t>10.4.6</t>
  </si>
  <si>
    <t>10.4.7</t>
  </si>
  <si>
    <t>10.4.8</t>
  </si>
  <si>
    <t>10.5.1</t>
  </si>
  <si>
    <t>10.5.2</t>
  </si>
  <si>
    <t>10.5.3</t>
  </si>
  <si>
    <t>10.5.4</t>
  </si>
  <si>
    <t>10.5.5</t>
  </si>
  <si>
    <t>10.5.6</t>
  </si>
  <si>
    <t>10.5.7</t>
  </si>
  <si>
    <t>10.5.8</t>
  </si>
  <si>
    <t>10.5.9</t>
  </si>
  <si>
    <t>10.5.10</t>
  </si>
  <si>
    <t>10.5.11</t>
  </si>
  <si>
    <t>Managementsysteme: Verpflichtung des Unternehmens</t>
  </si>
  <si>
    <t>Managementsysteme: Rechenschaftspflicht und Verantwortlichkeit der Geschäftsführung</t>
  </si>
  <si>
    <t>Managementsysteme: Gesetzliche Bestimmungen und Kundenanforderungen</t>
  </si>
  <si>
    <t>Managementsysteme: Risikobewertung und Risikomanagement</t>
  </si>
  <si>
    <t>Managementsysteme: Verbesserungsziele</t>
  </si>
  <si>
    <t>Managementsysteme: Schulung</t>
  </si>
  <si>
    <t>Managementsysteme: Kommunikation</t>
  </si>
  <si>
    <t>Managementsysteme: Feedback und Beteiligung der Mitarbeiter; Beschwerdeverfahren</t>
  </si>
  <si>
    <t>Managementsysteme: Kontrollen und Bewertungen</t>
  </si>
  <si>
    <t>Managementsysteme: Verfahren für Korrekturmaßnahmen</t>
  </si>
  <si>
    <t>Managementsysteme: Dokumentation und Aufzeichnungen</t>
  </si>
  <si>
    <t>10.5.12</t>
  </si>
  <si>
    <t>Managementsysteme: Verantwortung der Zulieferer</t>
  </si>
  <si>
    <t>10.6.1</t>
  </si>
  <si>
    <t>Nachweis der Erfüllung der Kriterien 10.1.1 - 10.5.12</t>
  </si>
  <si>
    <t>Auswahl</t>
  </si>
  <si>
    <t>Keine</t>
  </si>
  <si>
    <t>&lt;&gt;</t>
  </si>
  <si>
    <t>Bluetooth 5.0 oder höher (Bieterangabe bitte mit Komma statt Punkt)</t>
  </si>
  <si>
    <t>davon USB -C-Anschlüsse (Für Dock und Stromversorgung)</t>
  </si>
  <si>
    <t>i3-10110U</t>
  </si>
  <si>
    <t>Display um 360 Grad drehbar</t>
  </si>
  <si>
    <t>davon USB 3-Anschlüsse (USB-A)</t>
  </si>
  <si>
    <t>Los</t>
  </si>
  <si>
    <t>Hersteller</t>
  </si>
  <si>
    <t>Modell</t>
  </si>
  <si>
    <t>bewertete Anzahl</t>
  </si>
  <si>
    <t>Touchpad mit linker und rechter Maustaste (im Tastaturcover) - KEINE mechanische Taste notwendig!</t>
  </si>
  <si>
    <t>Erweiterbar (per Speicherkarte) bei Speicherkapazität 64GB (bei 4.1 &gt;=128GB nicht notwendig)</t>
  </si>
  <si>
    <t>Vertragen</t>
  </si>
  <si>
    <t>Stundensatz</t>
  </si>
  <si>
    <t>MYL92FD/A</t>
  </si>
  <si>
    <t>Windows 10 Pro ist vorinstalliert (LoE mit Microsoft und BMBWF liegt den Ausschreibungsunterlagen bei)</t>
  </si>
  <si>
    <t>Herstellerbezogen (Grundgerät) (siehe Code of Conduct 6.0 der RBA)</t>
  </si>
  <si>
    <t>5.9.</t>
  </si>
  <si>
    <t>Lautsprecher eingebaut</t>
  </si>
  <si>
    <t>Allgemeine Informationen zum Leistungsverzeichnis</t>
  </si>
  <si>
    <t>Digitale Endgeräte für SchülerInnen</t>
  </si>
  <si>
    <t>GZ: 3401.03677</t>
  </si>
  <si>
    <t xml:space="preserve">Sehr geehrter Bieter!
Diese Datei enthält mehrere Tabellenblätter, in welchen die verschiedenen Produkte spezifiziert sind sowie ein Preisblatt, in welchem die Berechnung der bewertungsrelevanten Gesamtpreise und Angebotspreis stattfindet. Zur Vermeidung von manipulativen Eingriffen sind die Tabellenblätter geschützt, es können nur die farblich markierten Zellen editiert werden. </t>
  </si>
  <si>
    <t>Farberklärung</t>
  </si>
  <si>
    <t>gesperrte Zelle</t>
  </si>
  <si>
    <t>MUSS-Kriterium oder Preisangabe</t>
  </si>
  <si>
    <t>Preisberechnung (gesperrte Zelle)</t>
  </si>
  <si>
    <t>Inhaltsverzeichnis</t>
  </si>
  <si>
    <t>-</t>
  </si>
  <si>
    <t>Liesmich</t>
  </si>
  <si>
    <t>Windows Notebook</t>
  </si>
  <si>
    <t>Chromebook</t>
  </si>
  <si>
    <t>Windows Tablet</t>
  </si>
  <si>
    <t>Apple Tablet</t>
  </si>
  <si>
    <t>Android Tablet</t>
  </si>
  <si>
    <t>Preisblatt</t>
  </si>
  <si>
    <t>Sollten Ihnen Fehler in diesem Leistungsverzeichnis auffallen, welche das korrekte Ausfüllen be- oder verhindern, kontaktieren Sie bitte die BBG über das in den allgemeinen Ausschreibungsbedingungen angegebene Kommunikationstool, um eine rasche Fehlerbehebung möglichst ohne Verzögerung des weiteren Verfahrensablaufes zu ermöglichen.</t>
  </si>
  <si>
    <t>Alle Felder für Mussfelder sind verpflichtend auszufüllen. Sind nicht alle entsprechenden Felder befüllt, gilt das Angebot als unvollständig und ist daher zwingend auszuscheiden.</t>
  </si>
  <si>
    <t>Nein</t>
  </si>
  <si>
    <t>Vor Ort-Garantie</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</si>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</sst>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name val="Calibri"/>
      <family val="2"/>
      <scheme val="minor"/>
    </font>
    <font>
      <b/>
      <sz val="18"/>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249977111117893"/>
        <bgColor indexed="64"/>
      </patternFill>
    </fill>
  </fills>
  <borders count="31">
    <border>
      <left/>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0" fillId="0" borderId="0" xfId="0" applyAlignment="1">
      <alignment horizont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2" xfId="0" applyBorder="1" applyAlignment="1" applyProtection="1">
      <alignment horizontal="left" vertical="center"/>
    </xf>
    <xf numFmtId="0" fontId="0" fillId="0" borderId="0" xfId="0"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5" xfId="0" applyFont="1" applyFill="1" applyBorder="1" applyAlignment="1">
      <alignment horizontal="center" vertical="center"/>
    </xf>
    <xf numFmtId="0" fontId="2" fillId="4" borderId="6" xfId="0" applyFont="1" applyFill="1" applyBorder="1" applyAlignment="1">
      <alignment horizontal="center"/>
    </xf>
    <xf numFmtId="49" fontId="0" fillId="0" borderId="1" xfId="0" applyNumberFormat="1" applyBorder="1"/>
    <xf numFmtId="0" fontId="0" fillId="0" borderId="1" xfId="0" applyBorder="1"/>
    <xf numFmtId="0" fontId="0" fillId="0" borderId="1" xfId="0" applyBorder="1" applyAlignment="1">
      <alignment horizontal="center" vertical="center"/>
    </xf>
    <xf numFmtId="0" fontId="0" fillId="2" borderId="1" xfId="0" applyFill="1" applyBorder="1"/>
    <xf numFmtId="0" fontId="0" fillId="0" borderId="8" xfId="0" applyBorder="1"/>
    <xf numFmtId="49" fontId="0" fillId="0" borderId="2" xfId="0" applyNumberFormat="1" applyBorder="1"/>
    <xf numFmtId="0" fontId="0" fillId="0" borderId="2" xfId="0" applyBorder="1"/>
    <xf numFmtId="0" fontId="0" fillId="0" borderId="2" xfId="0" applyBorder="1" applyAlignment="1">
      <alignment horizontal="center" vertical="center"/>
    </xf>
    <xf numFmtId="0" fontId="0" fillId="2" borderId="2" xfId="0" applyFill="1" applyBorder="1"/>
    <xf numFmtId="0" fontId="0" fillId="0" borderId="10" xfId="0" applyBorder="1"/>
    <xf numFmtId="49" fontId="0" fillId="0" borderId="3" xfId="0" applyNumberFormat="1" applyBorder="1"/>
    <xf numFmtId="0" fontId="0" fillId="0" borderId="3" xfId="0" applyBorder="1"/>
    <xf numFmtId="0" fontId="0" fillId="0" borderId="3" xfId="0" applyBorder="1" applyAlignment="1">
      <alignment horizontal="center" vertical="center"/>
    </xf>
    <xf numFmtId="0" fontId="0" fillId="2" borderId="3" xfId="0" applyFill="1" applyBorder="1"/>
    <xf numFmtId="0" fontId="0" fillId="0" borderId="12" xfId="0" applyBorder="1"/>
    <xf numFmtId="49" fontId="0" fillId="0" borderId="14" xfId="0" applyNumberFormat="1" applyBorder="1"/>
    <xf numFmtId="0" fontId="0" fillId="0" borderId="14" xfId="0" applyBorder="1" applyAlignment="1" applyProtection="1">
      <alignment vertical="center"/>
    </xf>
    <xf numFmtId="0" fontId="0" fillId="0" borderId="14" xfId="0" applyBorder="1"/>
    <xf numFmtId="0" fontId="0" fillId="0" borderId="14" xfId="0" applyBorder="1" applyAlignment="1">
      <alignment horizontal="center" vertical="center"/>
    </xf>
    <xf numFmtId="0" fontId="0" fillId="2" borderId="14" xfId="0" applyFill="1" applyBorder="1"/>
    <xf numFmtId="0" fontId="0" fillId="0" borderId="15" xfId="0" applyBorder="1"/>
    <xf numFmtId="49" fontId="0" fillId="0" borderId="17" xfId="0" applyNumberFormat="1" applyBorder="1"/>
    <xf numFmtId="0" fontId="0" fillId="0" borderId="17" xfId="0" applyBorder="1" applyAlignment="1" applyProtection="1">
      <alignment horizontal="left" vertical="center"/>
    </xf>
    <xf numFmtId="0" fontId="0" fillId="0" borderId="17" xfId="0" applyBorder="1"/>
    <xf numFmtId="0" fontId="0" fillId="0" borderId="17" xfId="0" applyBorder="1" applyAlignment="1">
      <alignment horizontal="center" vertical="center"/>
    </xf>
    <xf numFmtId="0" fontId="0" fillId="2" borderId="17" xfId="0" applyFill="1" applyBorder="1"/>
    <xf numFmtId="0" fontId="0" fillId="0" borderId="18" xfId="0" applyBorder="1"/>
    <xf numFmtId="0" fontId="0" fillId="0" borderId="4" xfId="0" applyBorder="1" applyAlignment="1">
      <alignment horizontal="center" vertical="center"/>
    </xf>
    <xf numFmtId="49" fontId="0" fillId="0" borderId="5" xfId="0" applyNumberFormat="1" applyBorder="1"/>
    <xf numFmtId="0" fontId="0" fillId="0" borderId="5" xfId="0" applyFill="1" applyBorder="1" applyAlignment="1" applyProtection="1">
      <alignment vertical="center"/>
    </xf>
    <xf numFmtId="0" fontId="0" fillId="0" borderId="5" xfId="0" applyBorder="1"/>
    <xf numFmtId="0" fontId="0" fillId="0" borderId="5" xfId="0" applyBorder="1" applyAlignment="1">
      <alignment horizontal="center" vertical="center"/>
    </xf>
    <xf numFmtId="0" fontId="0" fillId="2" borderId="5" xfId="0" applyFill="1" applyBorder="1"/>
    <xf numFmtId="0" fontId="0" fillId="0" borderId="6" xfId="0" applyBorder="1"/>
    <xf numFmtId="164" fontId="0" fillId="0" borderId="2" xfId="0" quotePrefix="1" applyNumberFormat="1" applyBorder="1" applyAlignment="1">
      <alignment horizontal="center" vertical="center"/>
    </xf>
    <xf numFmtId="0" fontId="0" fillId="0" borderId="0" xfId="0" applyAlignment="1">
      <alignment vertical="top" wrapText="1"/>
    </xf>
    <xf numFmtId="0" fontId="4" fillId="0" borderId="0" xfId="0" applyFont="1" applyAlignment="1">
      <alignment vertical="top"/>
    </xf>
    <xf numFmtId="0" fontId="0" fillId="0" borderId="14" xfId="0" applyFill="1" applyBorder="1" applyAlignment="1" applyProtection="1">
      <alignment vertical="center"/>
    </xf>
    <xf numFmtId="16" fontId="0" fillId="0" borderId="1" xfId="0" quotePrefix="1" applyNumberFormat="1" applyBorder="1"/>
    <xf numFmtId="16" fontId="0" fillId="0" borderId="2" xfId="0" quotePrefix="1" applyNumberFormat="1" applyBorder="1"/>
    <xf numFmtId="14" fontId="0" fillId="0" borderId="3" xfId="0" quotePrefix="1" applyNumberFormat="1" applyBorder="1"/>
    <xf numFmtId="0" fontId="0" fillId="0" borderId="3" xfId="0" applyFill="1" applyBorder="1"/>
    <xf numFmtId="0" fontId="0" fillId="0" borderId="12" xfId="0" applyFill="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wrapText="1"/>
    </xf>
    <xf numFmtId="44" fontId="0" fillId="0" borderId="0" xfId="0" applyNumberFormat="1"/>
    <xf numFmtId="0" fontId="0" fillId="0" borderId="0" xfId="0" applyFont="1"/>
    <xf numFmtId="1" fontId="0" fillId="0" borderId="0" xfId="0" applyNumberFormat="1" applyFont="1"/>
    <xf numFmtId="0" fontId="4" fillId="6" borderId="23" xfId="0" applyFont="1" applyFill="1" applyBorder="1" applyAlignment="1">
      <alignment horizontal="center"/>
    </xf>
    <xf numFmtId="0" fontId="4" fillId="6" borderId="24" xfId="0" applyFont="1" applyFill="1" applyBorder="1" applyAlignment="1">
      <alignment horizontal="center"/>
    </xf>
    <xf numFmtId="0" fontId="4" fillId="6" borderId="25" xfId="0" applyFont="1" applyFill="1" applyBorder="1" applyAlignment="1">
      <alignment horizontal="center"/>
    </xf>
    <xf numFmtId="0" fontId="0" fillId="0" borderId="19" xfId="0" applyFont="1" applyBorder="1"/>
    <xf numFmtId="0" fontId="0" fillId="0" borderId="22" xfId="0" applyFont="1" applyBorder="1"/>
    <xf numFmtId="0" fontId="0" fillId="2" borderId="27" xfId="0" applyFill="1" applyBorder="1" applyProtection="1">
      <protection locked="0"/>
    </xf>
    <xf numFmtId="0" fontId="0" fillId="2" borderId="19" xfId="0" applyFill="1" applyBorder="1" applyProtection="1">
      <protection locked="0"/>
    </xf>
    <xf numFmtId="44" fontId="0" fillId="2" borderId="27" xfId="1" applyFont="1" applyFill="1" applyBorder="1" applyProtection="1">
      <protection locked="0"/>
    </xf>
    <xf numFmtId="44" fontId="0" fillId="2" borderId="19" xfId="1" applyFont="1" applyFill="1" applyBorder="1" applyProtection="1">
      <protection locked="0"/>
    </xf>
    <xf numFmtId="44" fontId="0" fillId="2" borderId="22" xfId="1" applyFont="1" applyFill="1" applyBorder="1" applyProtection="1">
      <protection locked="0"/>
    </xf>
    <xf numFmtId="3" fontId="5" fillId="0" borderId="27" xfId="0" applyNumberFormat="1" applyFont="1" applyBorder="1"/>
    <xf numFmtId="3" fontId="5" fillId="0" borderId="19" xfId="0" applyNumberFormat="1" applyFont="1" applyBorder="1"/>
    <xf numFmtId="3" fontId="5" fillId="0" borderId="22" xfId="0" applyNumberFormat="1" applyFont="1" applyBorder="1"/>
    <xf numFmtId="0" fontId="2" fillId="0" borderId="0" xfId="0" applyFont="1"/>
    <xf numFmtId="16" fontId="0" fillId="2" borderId="2" xfId="0" applyNumberFormat="1" applyFill="1" applyBorder="1"/>
    <xf numFmtId="0" fontId="0" fillId="0" borderId="0" xfId="0" applyAlignment="1">
      <alignment horizontal="center" vertical="top"/>
    </xf>
    <xf numFmtId="0" fontId="0" fillId="0" borderId="0" xfId="0" applyAlignment="1">
      <alignment horizontal="left" vertical="top" wrapText="1"/>
    </xf>
    <xf numFmtId="0" fontId="6" fillId="0" borderId="0" xfId="0" applyFont="1" applyAlignment="1">
      <alignment horizontal="center"/>
    </xf>
    <xf numFmtId="0" fontId="0" fillId="0" borderId="0" xfId="0" applyAlignment="1">
      <alignment horizontal="left" vertical="center"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19" xfId="0" applyBorder="1" applyAlignment="1">
      <alignment horizontal="center"/>
    </xf>
    <xf numFmtId="0" fontId="0" fillId="2" borderId="19" xfId="0" applyFill="1" applyBorder="1" applyAlignment="1">
      <alignment horizontal="center"/>
    </xf>
    <xf numFmtId="0" fontId="0" fillId="3" borderId="19" xfId="0" applyFill="1" applyBorder="1" applyAlignment="1">
      <alignment horizont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3" fillId="5" borderId="0" xfId="0" applyFont="1" applyFill="1" applyAlignment="1">
      <alignment horizontal="center"/>
    </xf>
    <xf numFmtId="0" fontId="0" fillId="0" borderId="7" xfId="0" applyBorder="1" applyAlignment="1">
      <alignment horizontal="center" vertical="center" textRotation="90" wrapText="1"/>
    </xf>
    <xf numFmtId="0" fontId="0" fillId="0" borderId="9" xfId="0"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wrapText="1"/>
    </xf>
    <xf numFmtId="0" fontId="4" fillId="0" borderId="20" xfId="0" applyFont="1" applyBorder="1" applyAlignment="1">
      <alignment horizontal="center" vertical="center"/>
    </xf>
    <xf numFmtId="0" fontId="0" fillId="0" borderId="21" xfId="0" applyBorder="1" applyAlignment="1">
      <alignment horizontal="center" vertical="center"/>
    </xf>
    <xf numFmtId="44" fontId="4" fillId="3" borderId="27" xfId="0" applyNumberFormat="1" applyFont="1" applyFill="1" applyBorder="1" applyAlignment="1">
      <alignment horizontal="center" vertical="center"/>
    </xf>
    <xf numFmtId="44" fontId="4" fillId="3" borderId="19" xfId="0" applyNumberFormat="1" applyFont="1" applyFill="1" applyBorder="1" applyAlignment="1">
      <alignment horizontal="center" vertical="center"/>
    </xf>
    <xf numFmtId="44" fontId="4" fillId="3" borderId="28" xfId="0" applyNumberFormat="1" applyFont="1" applyFill="1" applyBorder="1" applyAlignment="1">
      <alignment horizontal="center" vertical="center"/>
    </xf>
    <xf numFmtId="44" fontId="4" fillId="3" borderId="29" xfId="0" applyNumberFormat="1" applyFont="1" applyFill="1" applyBorder="1" applyAlignment="1">
      <alignment horizontal="center" vertical="center"/>
    </xf>
    <xf numFmtId="44" fontId="4" fillId="3" borderId="22" xfId="0" applyNumberFormat="1" applyFont="1" applyFill="1" applyBorder="1" applyAlignment="1">
      <alignment horizontal="center" vertical="center"/>
    </xf>
    <xf numFmtId="44" fontId="4" fillId="3" borderId="30" xfId="0" applyNumberFormat="1" applyFont="1" applyFill="1" applyBorder="1" applyAlignment="1">
      <alignment horizontal="center" vertical="center"/>
    </xf>
    <xf numFmtId="9" fontId="0" fillId="2" borderId="27" xfId="0" applyNumberFormat="1" applyFill="1" applyBorder="1" applyAlignment="1" applyProtection="1">
      <alignment horizontal="center" vertical="center"/>
      <protection locked="0"/>
    </xf>
    <xf numFmtId="9" fontId="0" fillId="2" borderId="19" xfId="0" applyNumberFormat="1" applyFill="1" applyBorder="1" applyAlignment="1" applyProtection="1">
      <alignment horizontal="center" vertical="center"/>
      <protection locked="0"/>
    </xf>
    <xf numFmtId="9" fontId="0" fillId="2" borderId="22" xfId="0" applyNumberFormat="1" applyFill="1" applyBorder="1" applyAlignment="1" applyProtection="1">
      <alignment horizontal="center" vertical="center"/>
      <protection locked="0"/>
    </xf>
    <xf numFmtId="0" fontId="4" fillId="0" borderId="26" xfId="0" applyFont="1" applyBorder="1" applyAlignment="1">
      <alignment horizontal="center" vertical="center"/>
    </xf>
    <xf numFmtId="0" fontId="0" fillId="0" borderId="20" xfId="0" applyBorder="1" applyAlignment="1">
      <alignment horizontal="center" vertical="center"/>
    </xf>
    <xf numFmtId="0" fontId="7" fillId="0" borderId="19" xfId="0" applyFont="1" applyBorder="1"/>
    <xf numFmtId="0" fontId="7" fillId="0" borderId="22" xfId="0" applyFont="1" applyBorder="1"/>
    <xf numFmtId="49" fontId="7" fillId="0" borderId="14" xfId="0" applyNumberFormat="1" applyFont="1" applyBorder="1"/>
    <xf numFmtId="0" fontId="7" fillId="0" borderId="2" xfId="0" applyFont="1" applyBorder="1"/>
    <xf numFmtId="0" fontId="7" fillId="0" borderId="2" xfId="0" applyFont="1" applyBorder="1" applyAlignment="1">
      <alignment horizontal="center"/>
    </xf>
    <xf numFmtId="0" fontId="7" fillId="0" borderId="2" xfId="0" applyFont="1" applyBorder="1" applyAlignment="1">
      <alignment horizontal="center" vertical="center"/>
    </xf>
    <xf numFmtId="0" fontId="7" fillId="2" borderId="2" xfId="0" applyFont="1" applyFill="1" applyBorder="1"/>
    <xf numFmtId="0" fontId="7" fillId="0" borderId="10" xfId="0" applyFont="1" applyBorder="1"/>
    <xf numFmtId="0" fontId="7" fillId="0" borderId="2" xfId="0" applyFont="1" applyFill="1" applyBorder="1" applyAlignment="1" applyProtection="1">
      <alignment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D16" sqref="C16:D16"/>
    </sheetView>
  </sheetViews>
  <sheetFormatPr baseColWidth="10" defaultRowHeight="15" x14ac:dyDescent="0.25"/>
  <cols>
    <col min="1" max="1" width="2.5703125" customWidth="1"/>
    <col min="2" max="2" width="27.85546875" customWidth="1"/>
    <col min="4" max="4" width="28.85546875" customWidth="1"/>
  </cols>
  <sheetData>
    <row r="1" spans="1:7" ht="23.25" x14ac:dyDescent="0.35">
      <c r="A1" s="91" t="s">
        <v>269</v>
      </c>
      <c r="B1" s="91"/>
      <c r="C1" s="91"/>
      <c r="D1" s="91"/>
      <c r="E1" s="91"/>
      <c r="F1" s="91"/>
      <c r="G1" s="91"/>
    </row>
    <row r="3" spans="1:7" ht="15" customHeight="1" x14ac:dyDescent="0.25">
      <c r="A3" s="94" t="s">
        <v>270</v>
      </c>
      <c r="B3" s="94"/>
      <c r="F3" s="95" t="s">
        <v>271</v>
      </c>
      <c r="G3" s="95"/>
    </row>
    <row r="5" spans="1:7" ht="90" customHeight="1" x14ac:dyDescent="0.25">
      <c r="A5" s="92" t="s">
        <v>272</v>
      </c>
      <c r="B5" s="92"/>
      <c r="C5" s="92"/>
      <c r="D5" s="92"/>
      <c r="E5" s="92"/>
      <c r="F5" s="92"/>
      <c r="G5" s="92"/>
    </row>
    <row r="6" spans="1:7" x14ac:dyDescent="0.25">
      <c r="A6" s="87" t="s">
        <v>273</v>
      </c>
    </row>
    <row r="7" spans="1:7" x14ac:dyDescent="0.25">
      <c r="A7" s="96"/>
      <c r="B7" s="96"/>
      <c r="C7" s="96" t="s">
        <v>274</v>
      </c>
      <c r="D7" s="96"/>
    </row>
    <row r="8" spans="1:7" ht="14.45" customHeight="1" x14ac:dyDescent="0.25">
      <c r="A8" s="97"/>
      <c r="B8" s="97"/>
      <c r="C8" s="96" t="s">
        <v>275</v>
      </c>
      <c r="D8" s="96"/>
    </row>
    <row r="9" spans="1:7" x14ac:dyDescent="0.25">
      <c r="A9" s="98"/>
      <c r="B9" s="98"/>
      <c r="C9" s="96" t="s">
        <v>276</v>
      </c>
      <c r="D9" s="96"/>
    </row>
    <row r="11" spans="1:7" x14ac:dyDescent="0.25">
      <c r="A11" s="93" t="s">
        <v>277</v>
      </c>
      <c r="B11" s="93"/>
    </row>
    <row r="12" spans="1:7" x14ac:dyDescent="0.25">
      <c r="A12" s="11" t="s">
        <v>278</v>
      </c>
      <c r="B12" t="s">
        <v>279</v>
      </c>
    </row>
    <row r="13" spans="1:7" x14ac:dyDescent="0.25">
      <c r="A13" s="11" t="s">
        <v>278</v>
      </c>
      <c r="B13" t="s">
        <v>280</v>
      </c>
    </row>
    <row r="14" spans="1:7" x14ac:dyDescent="0.25">
      <c r="A14" s="11" t="s">
        <v>278</v>
      </c>
      <c r="B14" t="s">
        <v>281</v>
      </c>
    </row>
    <row r="15" spans="1:7" x14ac:dyDescent="0.25">
      <c r="A15" s="11" t="s">
        <v>278</v>
      </c>
      <c r="B15" t="s">
        <v>282</v>
      </c>
    </row>
    <row r="16" spans="1:7" x14ac:dyDescent="0.25">
      <c r="A16" s="11" t="s">
        <v>278</v>
      </c>
      <c r="B16" t="s">
        <v>283</v>
      </c>
    </row>
    <row r="17" spans="1:7" x14ac:dyDescent="0.25">
      <c r="A17" s="11" t="s">
        <v>278</v>
      </c>
      <c r="B17" t="s">
        <v>284</v>
      </c>
    </row>
    <row r="18" spans="1:7" x14ac:dyDescent="0.25">
      <c r="A18" s="11" t="s">
        <v>278</v>
      </c>
      <c r="B18" t="s">
        <v>285</v>
      </c>
    </row>
    <row r="19" spans="1:7" x14ac:dyDescent="0.25">
      <c r="A19" s="11"/>
    </row>
    <row r="20" spans="1:7" x14ac:dyDescent="0.25">
      <c r="B20" s="51"/>
      <c r="C20" s="51"/>
      <c r="D20" s="51"/>
      <c r="E20" s="51"/>
      <c r="F20" s="51"/>
      <c r="G20" s="51"/>
    </row>
    <row r="21" spans="1:7" ht="15.75" x14ac:dyDescent="0.25">
      <c r="B21" s="52" t="s">
        <v>152</v>
      </c>
      <c r="C21" s="51"/>
      <c r="D21" s="51"/>
      <c r="E21" s="51"/>
      <c r="F21" s="51"/>
      <c r="G21" s="51"/>
    </row>
    <row r="22" spans="1:7" x14ac:dyDescent="0.25">
      <c r="A22" s="89" t="s">
        <v>278</v>
      </c>
      <c r="B22" s="90" t="s">
        <v>151</v>
      </c>
      <c r="C22" s="90"/>
      <c r="D22" s="90"/>
      <c r="E22" s="90"/>
      <c r="F22" s="90"/>
      <c r="G22" s="90"/>
    </row>
    <row r="23" spans="1:7" x14ac:dyDescent="0.25">
      <c r="A23" s="89"/>
      <c r="B23" s="90"/>
      <c r="C23" s="90"/>
      <c r="D23" s="90"/>
      <c r="E23" s="90"/>
      <c r="F23" s="90"/>
      <c r="G23" s="90"/>
    </row>
    <row r="24" spans="1:7" x14ac:dyDescent="0.25">
      <c r="A24" s="89"/>
      <c r="B24" s="90"/>
      <c r="C24" s="90"/>
      <c r="D24" s="90"/>
      <c r="E24" s="90"/>
      <c r="F24" s="90"/>
      <c r="G24" s="90"/>
    </row>
    <row r="25" spans="1:7" x14ac:dyDescent="0.25">
      <c r="A25" s="89" t="s">
        <v>278</v>
      </c>
      <c r="B25" s="90" t="s">
        <v>286</v>
      </c>
      <c r="C25" s="90"/>
      <c r="D25" s="90"/>
      <c r="E25" s="90"/>
      <c r="F25" s="90"/>
      <c r="G25" s="90"/>
    </row>
    <row r="26" spans="1:7" x14ac:dyDescent="0.25">
      <c r="A26" s="89"/>
      <c r="B26" s="90"/>
      <c r="C26" s="90"/>
      <c r="D26" s="90"/>
      <c r="E26" s="90"/>
      <c r="F26" s="90"/>
      <c r="G26" s="90"/>
    </row>
    <row r="27" spans="1:7" x14ac:dyDescent="0.25">
      <c r="A27" s="89"/>
      <c r="B27" s="90"/>
      <c r="C27" s="90"/>
      <c r="D27" s="90"/>
      <c r="E27" s="90"/>
      <c r="F27" s="90"/>
      <c r="G27" s="90"/>
    </row>
    <row r="28" spans="1:7" x14ac:dyDescent="0.25">
      <c r="A28" s="89"/>
      <c r="B28" s="90"/>
      <c r="C28" s="90"/>
      <c r="D28" s="90"/>
      <c r="E28" s="90"/>
      <c r="F28" s="90"/>
      <c r="G28" s="90"/>
    </row>
    <row r="29" spans="1:7" x14ac:dyDescent="0.25">
      <c r="A29" s="89" t="s">
        <v>278</v>
      </c>
      <c r="B29" s="90" t="s">
        <v>287</v>
      </c>
      <c r="C29" s="90"/>
      <c r="D29" s="90"/>
      <c r="E29" s="90"/>
      <c r="F29" s="90"/>
      <c r="G29" s="90"/>
    </row>
    <row r="30" spans="1:7" x14ac:dyDescent="0.25">
      <c r="A30" s="89"/>
      <c r="B30" s="90"/>
      <c r="C30" s="90"/>
      <c r="D30" s="90"/>
      <c r="E30" s="90"/>
      <c r="F30" s="90"/>
      <c r="G30" s="90"/>
    </row>
    <row r="31" spans="1:7" x14ac:dyDescent="0.25">
      <c r="A31" s="89"/>
      <c r="B31" s="90"/>
      <c r="C31" s="90"/>
      <c r="D31" s="90"/>
      <c r="E31" s="90"/>
      <c r="F31" s="90"/>
      <c r="G31" s="90"/>
    </row>
    <row r="32" spans="1:7" x14ac:dyDescent="0.25">
      <c r="A32" s="89"/>
      <c r="B32" s="90"/>
      <c r="C32" s="90"/>
      <c r="D32" s="90"/>
      <c r="E32" s="90"/>
      <c r="F32" s="90"/>
      <c r="G32" s="90"/>
    </row>
  </sheetData>
  <mergeCells count="17">
    <mergeCell ref="C9:D9"/>
    <mergeCell ref="A29:A32"/>
    <mergeCell ref="B29:G32"/>
    <mergeCell ref="A1:G1"/>
    <mergeCell ref="A5:G5"/>
    <mergeCell ref="A11:B11"/>
    <mergeCell ref="A22:A24"/>
    <mergeCell ref="B22:G24"/>
    <mergeCell ref="A25:A28"/>
    <mergeCell ref="B25:G28"/>
    <mergeCell ref="A3:B3"/>
    <mergeCell ref="F3:G3"/>
    <mergeCell ref="A7:B7"/>
    <mergeCell ref="C7:D7"/>
    <mergeCell ref="A8:B8"/>
    <mergeCell ref="C8:D8"/>
    <mergeCell ref="A9:B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Normal="100" workbookViewId="0">
      <selection activeCell="G20" sqref="G20"/>
    </sheetView>
  </sheetViews>
  <sheetFormatPr baseColWidth="10" defaultRowHeight="15" x14ac:dyDescent="0.25"/>
  <cols>
    <col min="2" max="2" width="10.140625" bestFit="1" customWidth="1"/>
    <col min="3" max="3" width="107.7109375" bestFit="1" customWidth="1"/>
    <col min="5" max="5" width="3" style="1" bestFit="1" customWidth="1"/>
    <col min="6" max="6" width="12.28515625" style="11" bestFit="1" customWidth="1"/>
    <col min="7" max="7" width="12.85546875" bestFit="1" customWidth="1"/>
    <col min="8" max="8" width="14" bestFit="1" customWidth="1"/>
    <col min="9" max="9" width="15.140625" bestFit="1" customWidth="1"/>
    <col min="14" max="14" width="22.140625" customWidth="1"/>
  </cols>
  <sheetData>
    <row r="1" spans="1:14" ht="21" x14ac:dyDescent="0.35">
      <c r="A1" s="102" t="s">
        <v>96</v>
      </c>
      <c r="B1" s="102"/>
      <c r="C1" s="102"/>
      <c r="D1" s="102"/>
      <c r="E1" s="102"/>
      <c r="F1" s="102"/>
      <c r="G1" s="102"/>
      <c r="H1" s="102"/>
      <c r="I1" s="102"/>
    </row>
    <row r="2" spans="1:14" ht="15.75" thickBot="1" x14ac:dyDescent="0.3"/>
    <row r="3" spans="1:14" ht="15.75" thickBot="1" x14ac:dyDescent="0.3">
      <c r="A3" s="12" t="s">
        <v>38</v>
      </c>
      <c r="B3" s="13" t="s">
        <v>39</v>
      </c>
      <c r="C3" s="13" t="s">
        <v>42</v>
      </c>
      <c r="D3" s="13" t="s">
        <v>41</v>
      </c>
      <c r="E3" s="13"/>
      <c r="F3" s="14" t="s">
        <v>40</v>
      </c>
      <c r="G3" s="13" t="s">
        <v>43</v>
      </c>
      <c r="H3" s="13" t="s">
        <v>44</v>
      </c>
      <c r="I3" s="15" t="s">
        <v>45</v>
      </c>
    </row>
    <row r="4" spans="1:14" x14ac:dyDescent="0.25">
      <c r="A4" s="99" t="s">
        <v>29</v>
      </c>
      <c r="B4" s="16" t="s">
        <v>46</v>
      </c>
      <c r="C4" s="2" t="s">
        <v>4</v>
      </c>
      <c r="D4" s="17" t="s">
        <v>76</v>
      </c>
      <c r="E4" s="59" t="s">
        <v>89</v>
      </c>
      <c r="F4" s="18">
        <v>13.3</v>
      </c>
      <c r="G4" s="19"/>
      <c r="H4" s="17" t="str">
        <f>IF(ISBLANK(G4),"Bitte ausfüllen",IF(G4&lt;F4,"Nicht erfüllt","Erfüllt"))</f>
        <v>Bitte ausfüllen</v>
      </c>
      <c r="I4" s="20" t="s">
        <v>95</v>
      </c>
    </row>
    <row r="5" spans="1:14" x14ac:dyDescent="0.25">
      <c r="A5" s="100"/>
      <c r="B5" s="21" t="s">
        <v>47</v>
      </c>
      <c r="C5" s="3" t="s">
        <v>5</v>
      </c>
      <c r="D5" s="22" t="s">
        <v>77</v>
      </c>
      <c r="E5" s="60" t="s">
        <v>89</v>
      </c>
      <c r="F5" s="68">
        <v>1920</v>
      </c>
      <c r="G5" s="24"/>
      <c r="H5" s="22" t="str">
        <f t="shared" ref="H5:H31" si="0">IF(ISBLANK(G5),"Bitte ausfüllen",IF(G5&lt;F5,"Nicht erfüllt","Erfüllt"))</f>
        <v>Bitte ausfüllen</v>
      </c>
      <c r="I5" s="25" t="s">
        <v>95</v>
      </c>
      <c r="K5" s="70"/>
      <c r="L5" s="70"/>
      <c r="M5" s="70"/>
      <c r="N5" s="70"/>
    </row>
    <row r="6" spans="1:14" x14ac:dyDescent="0.25">
      <c r="A6" s="100"/>
      <c r="B6" s="21" t="s">
        <v>48</v>
      </c>
      <c r="C6" s="3" t="s">
        <v>6</v>
      </c>
      <c r="D6" s="22" t="s">
        <v>77</v>
      </c>
      <c r="E6" s="60" t="s">
        <v>89</v>
      </c>
      <c r="F6" s="68">
        <v>1080</v>
      </c>
      <c r="G6" s="24"/>
      <c r="H6" s="22" t="str">
        <f t="shared" si="0"/>
        <v>Bitte ausfüllen</v>
      </c>
      <c r="I6" s="25" t="s">
        <v>95</v>
      </c>
      <c r="K6" s="70"/>
      <c r="L6" s="70"/>
      <c r="M6" s="70"/>
      <c r="N6" s="70"/>
    </row>
    <row r="7" spans="1:14" ht="15.75" thickBot="1" x14ac:dyDescent="0.3">
      <c r="A7" s="101"/>
      <c r="B7" s="26" t="s">
        <v>49</v>
      </c>
      <c r="C7" s="4" t="s">
        <v>7</v>
      </c>
      <c r="D7" s="27" t="s">
        <v>78</v>
      </c>
      <c r="E7" s="61" t="s">
        <v>89</v>
      </c>
      <c r="F7" s="28">
        <v>220</v>
      </c>
      <c r="G7" s="29"/>
      <c r="H7" s="27" t="str">
        <f t="shared" si="0"/>
        <v>Bitte ausfüllen</v>
      </c>
      <c r="I7" s="30" t="s">
        <v>95</v>
      </c>
    </row>
    <row r="8" spans="1:14" x14ac:dyDescent="0.25">
      <c r="A8" s="99" t="s">
        <v>30</v>
      </c>
      <c r="B8" s="16" t="s">
        <v>50</v>
      </c>
      <c r="C8" s="5" t="s">
        <v>8</v>
      </c>
      <c r="D8" s="17" t="s">
        <v>79</v>
      </c>
      <c r="E8" s="59"/>
      <c r="F8" s="65" t="s">
        <v>253</v>
      </c>
      <c r="G8" s="19"/>
      <c r="H8" s="17" t="str">
        <f>IF(ISBLANK(G8),"Bitte ausfüllen","Erfüllt")</f>
        <v>Bitte ausfüllen</v>
      </c>
      <c r="I8" s="20" t="s">
        <v>95</v>
      </c>
    </row>
    <row r="9" spans="1:14" x14ac:dyDescent="0.25">
      <c r="A9" s="100"/>
      <c r="B9" s="21" t="s">
        <v>51</v>
      </c>
      <c r="C9" s="6" t="s">
        <v>9</v>
      </c>
      <c r="D9" s="22" t="s">
        <v>80</v>
      </c>
      <c r="E9" s="60" t="s">
        <v>89</v>
      </c>
      <c r="F9" s="23">
        <v>2</v>
      </c>
      <c r="G9" s="24"/>
      <c r="H9" s="22" t="str">
        <f t="shared" si="0"/>
        <v>Bitte ausfüllen</v>
      </c>
      <c r="I9" s="25" t="s">
        <v>95</v>
      </c>
    </row>
    <row r="10" spans="1:14" ht="15.75" thickBot="1" x14ac:dyDescent="0.3">
      <c r="A10" s="101"/>
      <c r="B10" s="26" t="s">
        <v>52</v>
      </c>
      <c r="C10" s="7" t="s">
        <v>10</v>
      </c>
      <c r="D10" s="27" t="s">
        <v>80</v>
      </c>
      <c r="E10" s="61" t="s">
        <v>89</v>
      </c>
      <c r="F10" s="28">
        <v>4</v>
      </c>
      <c r="G10" s="29"/>
      <c r="H10" s="27" t="str">
        <f t="shared" si="0"/>
        <v>Bitte ausfüllen</v>
      </c>
      <c r="I10" s="30" t="s">
        <v>95</v>
      </c>
    </row>
    <row r="11" spans="1:14" x14ac:dyDescent="0.25">
      <c r="A11" s="99" t="s">
        <v>31</v>
      </c>
      <c r="B11" s="16" t="s">
        <v>53</v>
      </c>
      <c r="C11" s="5" t="s">
        <v>81</v>
      </c>
      <c r="D11" s="17" t="s">
        <v>79</v>
      </c>
      <c r="E11" s="59" t="s">
        <v>89</v>
      </c>
      <c r="F11" s="18" t="s">
        <v>92</v>
      </c>
      <c r="G11" s="19"/>
      <c r="H11" s="17" t="str">
        <f t="shared" si="0"/>
        <v>Bitte ausfüllen</v>
      </c>
      <c r="I11" s="20" t="s">
        <v>95</v>
      </c>
    </row>
    <row r="12" spans="1:14" ht="15.75" thickBot="1" x14ac:dyDescent="0.3">
      <c r="A12" s="101"/>
      <c r="B12" s="26" t="s">
        <v>54</v>
      </c>
      <c r="C12" s="7" t="s">
        <v>11</v>
      </c>
      <c r="D12" s="27" t="s">
        <v>82</v>
      </c>
      <c r="E12" s="61" t="s">
        <v>89</v>
      </c>
      <c r="F12" s="28">
        <v>8</v>
      </c>
      <c r="G12" s="29"/>
      <c r="H12" s="27" t="str">
        <f t="shared" si="0"/>
        <v>Bitte ausfüllen</v>
      </c>
      <c r="I12" s="30" t="s">
        <v>95</v>
      </c>
    </row>
    <row r="13" spans="1:14" x14ac:dyDescent="0.25">
      <c r="A13" s="106" t="s">
        <v>32</v>
      </c>
      <c r="B13" s="16" t="s">
        <v>55</v>
      </c>
      <c r="C13" s="5" t="s">
        <v>12</v>
      </c>
      <c r="D13" s="17" t="s">
        <v>82</v>
      </c>
      <c r="E13" s="59" t="s">
        <v>89</v>
      </c>
      <c r="F13" s="65">
        <v>240</v>
      </c>
      <c r="G13" s="19"/>
      <c r="H13" s="17" t="str">
        <f t="shared" si="0"/>
        <v>Bitte ausfüllen</v>
      </c>
      <c r="I13" s="20" t="s">
        <v>95</v>
      </c>
    </row>
    <row r="14" spans="1:14" x14ac:dyDescent="0.25">
      <c r="A14" s="107"/>
      <c r="B14" s="21" t="s">
        <v>56</v>
      </c>
      <c r="C14" s="6" t="s">
        <v>13</v>
      </c>
      <c r="D14" s="22" t="s">
        <v>83</v>
      </c>
      <c r="E14" s="60" t="s">
        <v>89</v>
      </c>
      <c r="F14" s="23">
        <v>500</v>
      </c>
      <c r="G14" s="24"/>
      <c r="H14" s="22" t="str">
        <f t="shared" si="0"/>
        <v>Bitte ausfüllen</v>
      </c>
      <c r="I14" s="25" t="s">
        <v>95</v>
      </c>
    </row>
    <row r="15" spans="1:14" ht="15.75" thickBot="1" x14ac:dyDescent="0.3">
      <c r="A15" s="108"/>
      <c r="B15" s="26" t="s">
        <v>57</v>
      </c>
      <c r="C15" s="7" t="s">
        <v>14</v>
      </c>
      <c r="D15" s="27" t="s">
        <v>83</v>
      </c>
      <c r="E15" s="61" t="s">
        <v>89</v>
      </c>
      <c r="F15" s="28">
        <v>500</v>
      </c>
      <c r="G15" s="29"/>
      <c r="H15" s="27" t="str">
        <f t="shared" si="0"/>
        <v>Bitte ausfüllen</v>
      </c>
      <c r="I15" s="30" t="s">
        <v>95</v>
      </c>
    </row>
    <row r="16" spans="1:14" x14ac:dyDescent="0.25">
      <c r="A16" s="99" t="s">
        <v>33</v>
      </c>
      <c r="B16" s="16" t="s">
        <v>58</v>
      </c>
      <c r="C16" s="5" t="s">
        <v>15</v>
      </c>
      <c r="D16" s="17" t="s">
        <v>80</v>
      </c>
      <c r="E16" s="59" t="s">
        <v>89</v>
      </c>
      <c r="F16" s="18">
        <v>2</v>
      </c>
      <c r="G16" s="19"/>
      <c r="H16" s="17" t="str">
        <f t="shared" si="0"/>
        <v>Bitte ausfüllen</v>
      </c>
      <c r="I16" s="20" t="s">
        <v>95</v>
      </c>
    </row>
    <row r="17" spans="1:9" x14ac:dyDescent="0.25">
      <c r="A17" s="100"/>
      <c r="B17" s="21" t="s">
        <v>59</v>
      </c>
      <c r="C17" s="6" t="s">
        <v>255</v>
      </c>
      <c r="D17" s="22" t="s">
        <v>80</v>
      </c>
      <c r="E17" s="60" t="s">
        <v>89</v>
      </c>
      <c r="F17" s="23">
        <v>1</v>
      </c>
      <c r="G17" s="24"/>
      <c r="H17" s="22" t="str">
        <f t="shared" si="0"/>
        <v>Bitte ausfüllen</v>
      </c>
      <c r="I17" s="25" t="s">
        <v>95</v>
      </c>
    </row>
    <row r="18" spans="1:9" x14ac:dyDescent="0.25">
      <c r="A18" s="100"/>
      <c r="B18" s="21" t="s">
        <v>60</v>
      </c>
      <c r="C18" s="6" t="s">
        <v>252</v>
      </c>
      <c r="D18" s="22" t="s">
        <v>80</v>
      </c>
      <c r="E18" s="60" t="s">
        <v>89</v>
      </c>
      <c r="F18" s="23">
        <v>1</v>
      </c>
      <c r="G18" s="24"/>
      <c r="H18" s="22" t="str">
        <f t="shared" si="0"/>
        <v>Bitte ausfüllen</v>
      </c>
      <c r="I18" s="25" t="s">
        <v>95</v>
      </c>
    </row>
    <row r="19" spans="1:9" x14ac:dyDescent="0.25">
      <c r="A19" s="100"/>
      <c r="B19" s="21" t="s">
        <v>61</v>
      </c>
      <c r="C19" s="6" t="s">
        <v>17</v>
      </c>
      <c r="D19" s="22" t="s">
        <v>84</v>
      </c>
      <c r="E19" s="60" t="s">
        <v>90</v>
      </c>
      <c r="F19" s="23" t="s">
        <v>93</v>
      </c>
      <c r="G19" s="24"/>
      <c r="H19" s="22" t="str">
        <f>IF(ISBLANK(G19),"Bitte ausfüllen",IF(G19="Ja","Erfüllt","Nicht erfüllt"))</f>
        <v>Bitte ausfüllen</v>
      </c>
      <c r="I19" s="25" t="s">
        <v>95</v>
      </c>
    </row>
    <row r="20" spans="1:9" x14ac:dyDescent="0.25">
      <c r="A20" s="100"/>
      <c r="B20" s="21" t="s">
        <v>62</v>
      </c>
      <c r="C20" s="8" t="s">
        <v>145</v>
      </c>
      <c r="D20" s="22" t="s">
        <v>85</v>
      </c>
      <c r="E20" s="60" t="s">
        <v>89</v>
      </c>
      <c r="F20" s="50">
        <v>4.0999999999999996</v>
      </c>
      <c r="G20" s="88"/>
      <c r="H20" s="22" t="str">
        <f t="shared" si="0"/>
        <v>Bitte ausfüllen</v>
      </c>
      <c r="I20" s="25" t="s">
        <v>95</v>
      </c>
    </row>
    <row r="21" spans="1:9" x14ac:dyDescent="0.25">
      <c r="A21" s="100"/>
      <c r="B21" s="21" t="s">
        <v>63</v>
      </c>
      <c r="C21" s="6" t="s">
        <v>18</v>
      </c>
      <c r="D21" s="22" t="s">
        <v>84</v>
      </c>
      <c r="E21" s="60" t="s">
        <v>90</v>
      </c>
      <c r="F21" s="23" t="s">
        <v>93</v>
      </c>
      <c r="G21" s="24"/>
      <c r="H21" s="22" t="str">
        <f>IF(ISBLANK(G21),"Bitte ausfüllen",IF(G21="Ja","Erfüllt","Nicht erfüllt"))</f>
        <v>Bitte ausfüllen</v>
      </c>
      <c r="I21" s="25" t="s">
        <v>95</v>
      </c>
    </row>
    <row r="22" spans="1:9" x14ac:dyDescent="0.25">
      <c r="A22" s="100"/>
      <c r="B22" s="21" t="s">
        <v>64</v>
      </c>
      <c r="C22" s="6" t="s">
        <v>19</v>
      </c>
      <c r="D22" s="22" t="s">
        <v>80</v>
      </c>
      <c r="E22" s="60" t="s">
        <v>89</v>
      </c>
      <c r="F22" s="23">
        <v>1</v>
      </c>
      <c r="G22" s="24"/>
      <c r="H22" s="22" t="str">
        <f t="shared" si="0"/>
        <v>Bitte ausfüllen</v>
      </c>
      <c r="I22" s="25" t="s">
        <v>95</v>
      </c>
    </row>
    <row r="23" spans="1:9" x14ac:dyDescent="0.25">
      <c r="A23" s="109"/>
      <c r="B23" s="31" t="s">
        <v>65</v>
      </c>
      <c r="C23" s="53" t="s">
        <v>268</v>
      </c>
      <c r="D23" s="22" t="s">
        <v>84</v>
      </c>
      <c r="E23" s="60" t="s">
        <v>90</v>
      </c>
      <c r="F23" s="23" t="s">
        <v>93</v>
      </c>
      <c r="G23" s="24"/>
      <c r="H23" s="22" t="str">
        <f>IF(ISBLANK(G23),"Bitte ausfüllen",IF(G23="Ja","Erfüllt","Nicht erfüllt"))</f>
        <v>Bitte ausfüllen</v>
      </c>
      <c r="I23" s="25" t="s">
        <v>95</v>
      </c>
    </row>
    <row r="24" spans="1:9" ht="15.75" thickBot="1" x14ac:dyDescent="0.3">
      <c r="A24" s="101"/>
      <c r="B24" s="26" t="s">
        <v>267</v>
      </c>
      <c r="C24" s="9" t="s">
        <v>20</v>
      </c>
      <c r="D24" s="27" t="s">
        <v>84</v>
      </c>
      <c r="E24" s="61" t="s">
        <v>90</v>
      </c>
      <c r="F24" s="28" t="s">
        <v>93</v>
      </c>
      <c r="G24" s="29"/>
      <c r="H24" s="27" t="str">
        <f t="shared" ref="H24:H27" si="1">IF(ISBLANK(G24),"Bitte ausfüllen",IF(G24="Ja","Erfüllt","Nicht erfüllt"))</f>
        <v>Bitte ausfüllen</v>
      </c>
      <c r="I24" s="30" t="s">
        <v>95</v>
      </c>
    </row>
    <row r="25" spans="1:9" x14ac:dyDescent="0.25">
      <c r="A25" s="99" t="s">
        <v>34</v>
      </c>
      <c r="B25" s="16" t="s">
        <v>66</v>
      </c>
      <c r="C25" s="5" t="s">
        <v>21</v>
      </c>
      <c r="D25" s="17" t="s">
        <v>84</v>
      </c>
      <c r="E25" s="59" t="s">
        <v>90</v>
      </c>
      <c r="F25" s="18" t="s">
        <v>93</v>
      </c>
      <c r="G25" s="19"/>
      <c r="H25" s="17" t="str">
        <f t="shared" si="1"/>
        <v>Bitte ausfüllen</v>
      </c>
      <c r="I25" s="20" t="s">
        <v>95</v>
      </c>
    </row>
    <row r="26" spans="1:9" x14ac:dyDescent="0.25">
      <c r="A26" s="100"/>
      <c r="B26" s="21" t="s">
        <v>67</v>
      </c>
      <c r="C26" s="6" t="s">
        <v>22</v>
      </c>
      <c r="D26" s="22" t="s">
        <v>84</v>
      </c>
      <c r="E26" s="60" t="s">
        <v>90</v>
      </c>
      <c r="F26" s="23" t="s">
        <v>93</v>
      </c>
      <c r="G26" s="24"/>
      <c r="H26" s="22" t="str">
        <f t="shared" si="1"/>
        <v>Bitte ausfüllen</v>
      </c>
      <c r="I26" s="25" t="s">
        <v>95</v>
      </c>
    </row>
    <row r="27" spans="1:9" ht="15.75" thickBot="1" x14ac:dyDescent="0.3">
      <c r="A27" s="101"/>
      <c r="B27" s="26" t="s">
        <v>68</v>
      </c>
      <c r="C27" s="7" t="s">
        <v>23</v>
      </c>
      <c r="D27" s="27" t="s">
        <v>84</v>
      </c>
      <c r="E27" s="61" t="s">
        <v>90</v>
      </c>
      <c r="F27" s="28" t="s">
        <v>93</v>
      </c>
      <c r="G27" s="29"/>
      <c r="H27" s="27" t="str">
        <f t="shared" si="1"/>
        <v>Bitte ausfüllen</v>
      </c>
      <c r="I27" s="30" t="s">
        <v>95</v>
      </c>
    </row>
    <row r="28" spans="1:9" x14ac:dyDescent="0.25">
      <c r="A28" s="99" t="s">
        <v>35</v>
      </c>
      <c r="B28" s="16" t="s">
        <v>69</v>
      </c>
      <c r="C28" s="5" t="s">
        <v>156</v>
      </c>
      <c r="D28" s="17" t="s">
        <v>86</v>
      </c>
      <c r="E28" s="59" t="s">
        <v>91</v>
      </c>
      <c r="F28" s="18">
        <v>1.7</v>
      </c>
      <c r="G28" s="19"/>
      <c r="H28" s="17" t="str">
        <f>IF(ISBLANK(G28),"Bitte ausfüllen",IF(G28&gt;F28,"Nicht erfüllt","Erfüllt"))</f>
        <v>Bitte ausfüllen</v>
      </c>
      <c r="I28" s="20" t="s">
        <v>95</v>
      </c>
    </row>
    <row r="29" spans="1:9" ht="15.75" thickBot="1" x14ac:dyDescent="0.3">
      <c r="A29" s="101"/>
      <c r="B29" s="26" t="s">
        <v>70</v>
      </c>
      <c r="C29" s="7" t="s">
        <v>24</v>
      </c>
      <c r="D29" s="27" t="s">
        <v>84</v>
      </c>
      <c r="E29" s="61" t="s">
        <v>90</v>
      </c>
      <c r="F29" s="28" t="s">
        <v>93</v>
      </c>
      <c r="G29" s="29"/>
      <c r="H29" s="27" t="str">
        <f>IF(ISBLANK(G29),"Bitte ausfüllen",IF(G29="Ja","Erfüllt","Nicht erfüllt"))</f>
        <v>Bitte ausfüllen</v>
      </c>
      <c r="I29" s="30" t="s">
        <v>95</v>
      </c>
    </row>
    <row r="30" spans="1:9" x14ac:dyDescent="0.25">
      <c r="A30" s="99" t="s">
        <v>36</v>
      </c>
      <c r="B30" s="16" t="s">
        <v>71</v>
      </c>
      <c r="C30" s="5" t="s">
        <v>87</v>
      </c>
      <c r="D30" s="17" t="s">
        <v>84</v>
      </c>
      <c r="E30" s="59" t="s">
        <v>90</v>
      </c>
      <c r="F30" s="18" t="s">
        <v>93</v>
      </c>
      <c r="G30" s="19"/>
      <c r="H30" s="17" t="str">
        <f>IF(ISBLANK(G30),"Bitte ausfüllen",IF(G30="Ja","Erfüllt","Nicht erfüllt"))</f>
        <v>Bitte ausfüllen</v>
      </c>
      <c r="I30" s="20" t="s">
        <v>95</v>
      </c>
    </row>
    <row r="31" spans="1:9" x14ac:dyDescent="0.25">
      <c r="A31" s="100"/>
      <c r="B31" s="21" t="s">
        <v>72</v>
      </c>
      <c r="C31" s="10" t="s">
        <v>25</v>
      </c>
      <c r="D31" s="22" t="s">
        <v>88</v>
      </c>
      <c r="E31" s="60" t="s">
        <v>89</v>
      </c>
      <c r="F31" s="23">
        <v>360</v>
      </c>
      <c r="G31" s="24"/>
      <c r="H31" s="22" t="str">
        <f t="shared" si="0"/>
        <v>Bitte ausfüllen</v>
      </c>
      <c r="I31" s="25" t="s">
        <v>95</v>
      </c>
    </row>
    <row r="32" spans="1:9" ht="15.75" thickBot="1" x14ac:dyDescent="0.3">
      <c r="A32" s="101"/>
      <c r="B32" s="26" t="s">
        <v>73</v>
      </c>
      <c r="C32" s="4" t="s">
        <v>26</v>
      </c>
      <c r="D32" s="27" t="s">
        <v>84</v>
      </c>
      <c r="E32" s="61" t="s">
        <v>90</v>
      </c>
      <c r="F32" s="28" t="s">
        <v>93</v>
      </c>
      <c r="G32" s="29"/>
      <c r="H32" s="27" t="str">
        <f>IF(ISBLANK(G32),"Bitte ausfüllen",IF(G32="Ja","Erfüllt","Nicht erfüllt"))</f>
        <v>Bitte ausfüllen</v>
      </c>
      <c r="I32" s="30" t="s">
        <v>95</v>
      </c>
    </row>
    <row r="33" spans="1:9" x14ac:dyDescent="0.25">
      <c r="A33" s="99" t="s">
        <v>37</v>
      </c>
      <c r="B33" s="16" t="s">
        <v>74</v>
      </c>
      <c r="C33" s="5" t="s">
        <v>27</v>
      </c>
      <c r="D33" s="17" t="s">
        <v>84</v>
      </c>
      <c r="E33" s="59" t="s">
        <v>90</v>
      </c>
      <c r="F33" s="18" t="s">
        <v>93</v>
      </c>
      <c r="G33" s="19"/>
      <c r="H33" s="17" t="str">
        <f>IF(ISBLANK(G33),"Bitte ausfüllen",IF(G33="Ja","Erfüllt","Nicht erfüllt"))</f>
        <v>Bitte ausfüllen</v>
      </c>
      <c r="I33" s="20" t="s">
        <v>95</v>
      </c>
    </row>
    <row r="34" spans="1:9" x14ac:dyDescent="0.25">
      <c r="A34" s="100"/>
      <c r="B34" s="21" t="s">
        <v>75</v>
      </c>
      <c r="C34" s="6" t="s">
        <v>265</v>
      </c>
      <c r="D34" s="22" t="s">
        <v>84</v>
      </c>
      <c r="E34" s="60" t="s">
        <v>90</v>
      </c>
      <c r="F34" s="23" t="s">
        <v>93</v>
      </c>
      <c r="G34" s="24"/>
      <c r="H34" s="22" t="str">
        <f>IF(ISBLANK(G34),"Bitte ausfüllen",IF(G34="Ja","Erfüllt","Nicht erfüllt"))</f>
        <v>Bitte ausfüllen</v>
      </c>
      <c r="I34" s="25" t="s">
        <v>95</v>
      </c>
    </row>
    <row r="35" spans="1:9" ht="15.75" thickBot="1" x14ac:dyDescent="0.3">
      <c r="A35" s="101"/>
      <c r="B35" s="26" t="s">
        <v>142</v>
      </c>
      <c r="C35" s="9" t="s">
        <v>28</v>
      </c>
      <c r="D35" s="27" t="s">
        <v>84</v>
      </c>
      <c r="E35" s="61" t="s">
        <v>90</v>
      </c>
      <c r="F35" s="28" t="s">
        <v>93</v>
      </c>
      <c r="G35" s="29"/>
      <c r="H35" s="27" t="str">
        <f>IF(ISBLANK(G35),"Bitte ausfüllen",IF(G35="Ja","Erfüllt","Nicht erfüllt"))</f>
        <v>Bitte ausfüllen</v>
      </c>
      <c r="I35" s="30" t="s">
        <v>95</v>
      </c>
    </row>
    <row r="36" spans="1:9" ht="15" customHeight="1" x14ac:dyDescent="0.25">
      <c r="A36" s="103" t="s">
        <v>266</v>
      </c>
      <c r="B36" s="54" t="s">
        <v>167</v>
      </c>
      <c r="C36" s="5" t="s">
        <v>160</v>
      </c>
      <c r="D36" s="17" t="s">
        <v>84</v>
      </c>
      <c r="E36" s="59" t="s">
        <v>90</v>
      </c>
      <c r="F36" s="18" t="s">
        <v>93</v>
      </c>
      <c r="G36" s="19"/>
      <c r="H36" s="17" t="str">
        <f t="shared" ref="H36:H78" si="2">IF(ISBLANK(G36),"Bitte ausfüllen",IF(G36="Ja","Erfüllt","Nicht erfüllt"))</f>
        <v>Bitte ausfüllen</v>
      </c>
      <c r="I36" s="20" t="s">
        <v>95</v>
      </c>
    </row>
    <row r="37" spans="1:9" x14ac:dyDescent="0.25">
      <c r="A37" s="104"/>
      <c r="B37" s="55" t="s">
        <v>168</v>
      </c>
      <c r="C37" s="6" t="s">
        <v>161</v>
      </c>
      <c r="D37" s="22" t="s">
        <v>84</v>
      </c>
      <c r="E37" s="60" t="s">
        <v>90</v>
      </c>
      <c r="F37" s="23" t="s">
        <v>93</v>
      </c>
      <c r="G37" s="24"/>
      <c r="H37" s="22" t="str">
        <f t="shared" si="2"/>
        <v>Bitte ausfüllen</v>
      </c>
      <c r="I37" s="25" t="s">
        <v>95</v>
      </c>
    </row>
    <row r="38" spans="1:9" x14ac:dyDescent="0.25">
      <c r="A38" s="104"/>
      <c r="B38" s="55" t="s">
        <v>169</v>
      </c>
      <c r="C38" s="22" t="s">
        <v>162</v>
      </c>
      <c r="D38" s="22" t="s">
        <v>84</v>
      </c>
      <c r="E38" s="60" t="s">
        <v>90</v>
      </c>
      <c r="F38" s="23" t="s">
        <v>93</v>
      </c>
      <c r="G38" s="24"/>
      <c r="H38" s="22" t="str">
        <f t="shared" si="2"/>
        <v>Bitte ausfüllen</v>
      </c>
      <c r="I38" s="25" t="s">
        <v>95</v>
      </c>
    </row>
    <row r="39" spans="1:9" x14ac:dyDescent="0.25">
      <c r="A39" s="104"/>
      <c r="B39" s="55" t="s">
        <v>170</v>
      </c>
      <c r="C39" s="22" t="s">
        <v>163</v>
      </c>
      <c r="D39" s="22" t="s">
        <v>84</v>
      </c>
      <c r="E39" s="60" t="s">
        <v>90</v>
      </c>
      <c r="F39" s="23" t="s">
        <v>93</v>
      </c>
      <c r="G39" s="24"/>
      <c r="H39" s="22" t="str">
        <f t="shared" si="2"/>
        <v>Bitte ausfüllen</v>
      </c>
      <c r="I39" s="25" t="s">
        <v>95</v>
      </c>
    </row>
    <row r="40" spans="1:9" x14ac:dyDescent="0.25">
      <c r="A40" s="104"/>
      <c r="B40" s="55" t="s">
        <v>171</v>
      </c>
      <c r="C40" s="22" t="s">
        <v>164</v>
      </c>
      <c r="D40" s="22" t="s">
        <v>84</v>
      </c>
      <c r="E40" s="60" t="s">
        <v>90</v>
      </c>
      <c r="F40" s="23" t="s">
        <v>93</v>
      </c>
      <c r="G40" s="24"/>
      <c r="H40" s="22" t="str">
        <f t="shared" si="2"/>
        <v>Bitte ausfüllen</v>
      </c>
      <c r="I40" s="25" t="s">
        <v>95</v>
      </c>
    </row>
    <row r="41" spans="1:9" x14ac:dyDescent="0.25">
      <c r="A41" s="104"/>
      <c r="B41" s="55" t="s">
        <v>172</v>
      </c>
      <c r="C41" s="22" t="s">
        <v>165</v>
      </c>
      <c r="D41" s="22" t="s">
        <v>84</v>
      </c>
      <c r="E41" s="60" t="s">
        <v>90</v>
      </c>
      <c r="F41" s="23" t="s">
        <v>93</v>
      </c>
      <c r="G41" s="24"/>
      <c r="H41" s="22" t="str">
        <f t="shared" si="2"/>
        <v>Bitte ausfüllen</v>
      </c>
      <c r="I41" s="25" t="s">
        <v>95</v>
      </c>
    </row>
    <row r="42" spans="1:9" x14ac:dyDescent="0.25">
      <c r="A42" s="104"/>
      <c r="B42" s="55" t="s">
        <v>173</v>
      </c>
      <c r="C42" s="22" t="s">
        <v>166</v>
      </c>
      <c r="D42" s="22" t="s">
        <v>84</v>
      </c>
      <c r="E42" s="60" t="s">
        <v>90</v>
      </c>
      <c r="F42" s="23" t="s">
        <v>93</v>
      </c>
      <c r="G42" s="24"/>
      <c r="H42" s="22" t="str">
        <f t="shared" si="2"/>
        <v>Bitte ausfüllen</v>
      </c>
      <c r="I42" s="25" t="s">
        <v>95</v>
      </c>
    </row>
    <row r="43" spans="1:9" x14ac:dyDescent="0.25">
      <c r="A43" s="104"/>
      <c r="B43" s="55" t="s">
        <v>182</v>
      </c>
      <c r="C43" s="22" t="s">
        <v>174</v>
      </c>
      <c r="D43" s="22" t="s">
        <v>84</v>
      </c>
      <c r="E43" s="60" t="s">
        <v>90</v>
      </c>
      <c r="F43" s="23" t="s">
        <v>93</v>
      </c>
      <c r="G43" s="24"/>
      <c r="H43" s="22" t="str">
        <f t="shared" si="2"/>
        <v>Bitte ausfüllen</v>
      </c>
      <c r="I43" s="25" t="s">
        <v>95</v>
      </c>
    </row>
    <row r="44" spans="1:9" x14ac:dyDescent="0.25">
      <c r="A44" s="104"/>
      <c r="B44" s="55" t="s">
        <v>183</v>
      </c>
      <c r="C44" s="22" t="s">
        <v>175</v>
      </c>
      <c r="D44" s="22" t="s">
        <v>84</v>
      </c>
      <c r="E44" s="60" t="s">
        <v>90</v>
      </c>
      <c r="F44" s="23" t="s">
        <v>93</v>
      </c>
      <c r="G44" s="24"/>
      <c r="H44" s="22" t="str">
        <f t="shared" si="2"/>
        <v>Bitte ausfüllen</v>
      </c>
      <c r="I44" s="25" t="s">
        <v>95</v>
      </c>
    </row>
    <row r="45" spans="1:9" x14ac:dyDescent="0.25">
      <c r="A45" s="104"/>
      <c r="B45" s="55" t="s">
        <v>184</v>
      </c>
      <c r="C45" s="22" t="s">
        <v>176</v>
      </c>
      <c r="D45" s="22" t="s">
        <v>84</v>
      </c>
      <c r="E45" s="60" t="s">
        <v>90</v>
      </c>
      <c r="F45" s="23" t="s">
        <v>93</v>
      </c>
      <c r="G45" s="24"/>
      <c r="H45" s="22" t="str">
        <f t="shared" si="2"/>
        <v>Bitte ausfüllen</v>
      </c>
      <c r="I45" s="25" t="s">
        <v>95</v>
      </c>
    </row>
    <row r="46" spans="1:9" x14ac:dyDescent="0.25">
      <c r="A46" s="104"/>
      <c r="B46" s="55" t="s">
        <v>185</v>
      </c>
      <c r="C46" s="22" t="s">
        <v>177</v>
      </c>
      <c r="D46" s="22" t="s">
        <v>84</v>
      </c>
      <c r="E46" s="60" t="s">
        <v>90</v>
      </c>
      <c r="F46" s="23" t="s">
        <v>93</v>
      </c>
      <c r="G46" s="24"/>
      <c r="H46" s="22" t="str">
        <f t="shared" si="2"/>
        <v>Bitte ausfüllen</v>
      </c>
      <c r="I46" s="25" t="s">
        <v>95</v>
      </c>
    </row>
    <row r="47" spans="1:9" x14ac:dyDescent="0.25">
      <c r="A47" s="104"/>
      <c r="B47" s="55" t="s">
        <v>186</v>
      </c>
      <c r="C47" s="22" t="s">
        <v>178</v>
      </c>
      <c r="D47" s="22" t="s">
        <v>84</v>
      </c>
      <c r="E47" s="60" t="s">
        <v>90</v>
      </c>
      <c r="F47" s="23" t="s">
        <v>93</v>
      </c>
      <c r="G47" s="24"/>
      <c r="H47" s="22" t="str">
        <f t="shared" si="2"/>
        <v>Bitte ausfüllen</v>
      </c>
      <c r="I47" s="25" t="s">
        <v>95</v>
      </c>
    </row>
    <row r="48" spans="1:9" x14ac:dyDescent="0.25">
      <c r="A48" s="104"/>
      <c r="B48" s="55" t="s">
        <v>187</v>
      </c>
      <c r="C48" s="22" t="s">
        <v>179</v>
      </c>
      <c r="D48" s="22" t="s">
        <v>84</v>
      </c>
      <c r="E48" s="60" t="s">
        <v>90</v>
      </c>
      <c r="F48" s="23" t="s">
        <v>93</v>
      </c>
      <c r="G48" s="24"/>
      <c r="H48" s="22" t="str">
        <f t="shared" si="2"/>
        <v>Bitte ausfüllen</v>
      </c>
      <c r="I48" s="25" t="s">
        <v>95</v>
      </c>
    </row>
    <row r="49" spans="1:9" x14ac:dyDescent="0.25">
      <c r="A49" s="104"/>
      <c r="B49" s="55" t="s">
        <v>188</v>
      </c>
      <c r="C49" s="22" t="s">
        <v>180</v>
      </c>
      <c r="D49" s="22" t="s">
        <v>84</v>
      </c>
      <c r="E49" s="60" t="s">
        <v>90</v>
      </c>
      <c r="F49" s="23" t="s">
        <v>93</v>
      </c>
      <c r="G49" s="24"/>
      <c r="H49" s="22" t="str">
        <f t="shared" si="2"/>
        <v>Bitte ausfüllen</v>
      </c>
      <c r="I49" s="25" t="s">
        <v>95</v>
      </c>
    </row>
    <row r="50" spans="1:9" x14ac:dyDescent="0.25">
      <c r="A50" s="104"/>
      <c r="B50" s="55" t="s">
        <v>189</v>
      </c>
      <c r="C50" s="22" t="s">
        <v>181</v>
      </c>
      <c r="D50" s="22" t="s">
        <v>84</v>
      </c>
      <c r="E50" s="60" t="s">
        <v>90</v>
      </c>
      <c r="F50" s="23" t="s">
        <v>93</v>
      </c>
      <c r="G50" s="24"/>
      <c r="H50" s="22" t="str">
        <f t="shared" si="2"/>
        <v>Bitte ausfüllen</v>
      </c>
      <c r="I50" s="25" t="s">
        <v>95</v>
      </c>
    </row>
    <row r="51" spans="1:9" x14ac:dyDescent="0.25">
      <c r="A51" s="104"/>
      <c r="B51" s="55" t="s">
        <v>198</v>
      </c>
      <c r="C51" s="22" t="s">
        <v>190</v>
      </c>
      <c r="D51" s="22" t="s">
        <v>84</v>
      </c>
      <c r="E51" s="60" t="s">
        <v>90</v>
      </c>
      <c r="F51" s="23" t="s">
        <v>93</v>
      </c>
      <c r="G51" s="24"/>
      <c r="H51" s="22" t="str">
        <f t="shared" si="2"/>
        <v>Bitte ausfüllen</v>
      </c>
      <c r="I51" s="25" t="s">
        <v>95</v>
      </c>
    </row>
    <row r="52" spans="1:9" x14ac:dyDescent="0.25">
      <c r="A52" s="104"/>
      <c r="B52" s="55" t="s">
        <v>199</v>
      </c>
      <c r="C52" s="22" t="s">
        <v>191</v>
      </c>
      <c r="D52" s="22" t="s">
        <v>84</v>
      </c>
      <c r="E52" s="60" t="s">
        <v>90</v>
      </c>
      <c r="F52" s="23" t="s">
        <v>93</v>
      </c>
      <c r="G52" s="24"/>
      <c r="H52" s="22" t="str">
        <f t="shared" si="2"/>
        <v>Bitte ausfüllen</v>
      </c>
      <c r="I52" s="25" t="s">
        <v>95</v>
      </c>
    </row>
    <row r="53" spans="1:9" x14ac:dyDescent="0.25">
      <c r="A53" s="104"/>
      <c r="B53" s="55" t="s">
        <v>200</v>
      </c>
      <c r="C53" s="22" t="s">
        <v>192</v>
      </c>
      <c r="D53" s="22" t="s">
        <v>84</v>
      </c>
      <c r="E53" s="60" t="s">
        <v>90</v>
      </c>
      <c r="F53" s="23" t="s">
        <v>93</v>
      </c>
      <c r="G53" s="24"/>
      <c r="H53" s="22" t="str">
        <f t="shared" si="2"/>
        <v>Bitte ausfüllen</v>
      </c>
      <c r="I53" s="25" t="s">
        <v>95</v>
      </c>
    </row>
    <row r="54" spans="1:9" x14ac:dyDescent="0.25">
      <c r="A54" s="104"/>
      <c r="B54" s="55" t="s">
        <v>201</v>
      </c>
      <c r="C54" s="22" t="s">
        <v>193</v>
      </c>
      <c r="D54" s="22" t="s">
        <v>84</v>
      </c>
      <c r="E54" s="60" t="s">
        <v>90</v>
      </c>
      <c r="F54" s="23" t="s">
        <v>93</v>
      </c>
      <c r="G54" s="24"/>
      <c r="H54" s="22" t="str">
        <f t="shared" si="2"/>
        <v>Bitte ausfüllen</v>
      </c>
      <c r="I54" s="25" t="s">
        <v>95</v>
      </c>
    </row>
    <row r="55" spans="1:9" x14ac:dyDescent="0.25">
      <c r="A55" s="104"/>
      <c r="B55" s="55" t="s">
        <v>202</v>
      </c>
      <c r="C55" s="22" t="s">
        <v>194</v>
      </c>
      <c r="D55" s="22" t="s">
        <v>84</v>
      </c>
      <c r="E55" s="60" t="s">
        <v>90</v>
      </c>
      <c r="F55" s="23" t="s">
        <v>93</v>
      </c>
      <c r="G55" s="24"/>
      <c r="H55" s="22" t="str">
        <f t="shared" si="2"/>
        <v>Bitte ausfüllen</v>
      </c>
      <c r="I55" s="25" t="s">
        <v>95</v>
      </c>
    </row>
    <row r="56" spans="1:9" x14ac:dyDescent="0.25">
      <c r="A56" s="104"/>
      <c r="B56" s="55" t="s">
        <v>203</v>
      </c>
      <c r="C56" s="22" t="s">
        <v>195</v>
      </c>
      <c r="D56" s="22" t="s">
        <v>84</v>
      </c>
      <c r="E56" s="60" t="s">
        <v>90</v>
      </c>
      <c r="F56" s="23" t="s">
        <v>93</v>
      </c>
      <c r="G56" s="24"/>
      <c r="H56" s="22" t="str">
        <f t="shared" si="2"/>
        <v>Bitte ausfüllen</v>
      </c>
      <c r="I56" s="25" t="s">
        <v>95</v>
      </c>
    </row>
    <row r="57" spans="1:9" x14ac:dyDescent="0.25">
      <c r="A57" s="104"/>
      <c r="B57" s="55" t="s">
        <v>204</v>
      </c>
      <c r="C57" s="22" t="s">
        <v>196</v>
      </c>
      <c r="D57" s="22" t="s">
        <v>84</v>
      </c>
      <c r="E57" s="60" t="s">
        <v>90</v>
      </c>
      <c r="F57" s="23" t="s">
        <v>93</v>
      </c>
      <c r="G57" s="24"/>
      <c r="H57" s="22" t="str">
        <f t="shared" si="2"/>
        <v>Bitte ausfüllen</v>
      </c>
      <c r="I57" s="25" t="s">
        <v>95</v>
      </c>
    </row>
    <row r="58" spans="1:9" x14ac:dyDescent="0.25">
      <c r="A58" s="104"/>
      <c r="B58" s="55" t="s">
        <v>205</v>
      </c>
      <c r="C58" s="22" t="s">
        <v>197</v>
      </c>
      <c r="D58" s="22" t="s">
        <v>84</v>
      </c>
      <c r="E58" s="60" t="s">
        <v>90</v>
      </c>
      <c r="F58" s="23" t="s">
        <v>93</v>
      </c>
      <c r="G58" s="24"/>
      <c r="H58" s="22" t="str">
        <f t="shared" si="2"/>
        <v>Bitte ausfüllen</v>
      </c>
      <c r="I58" s="25" t="s">
        <v>95</v>
      </c>
    </row>
    <row r="59" spans="1:9" x14ac:dyDescent="0.25">
      <c r="A59" s="104"/>
      <c r="B59" s="55" t="s">
        <v>214</v>
      </c>
      <c r="C59" s="22" t="s">
        <v>206</v>
      </c>
      <c r="D59" s="22" t="s">
        <v>84</v>
      </c>
      <c r="E59" s="60" t="s">
        <v>90</v>
      </c>
      <c r="F59" s="23" t="s">
        <v>93</v>
      </c>
      <c r="G59" s="24"/>
      <c r="H59" s="22" t="str">
        <f t="shared" si="2"/>
        <v>Bitte ausfüllen</v>
      </c>
      <c r="I59" s="25" t="s">
        <v>95</v>
      </c>
    </row>
    <row r="60" spans="1:9" x14ac:dyDescent="0.25">
      <c r="A60" s="104"/>
      <c r="B60" s="55" t="s">
        <v>215</v>
      </c>
      <c r="C60" s="22" t="s">
        <v>207</v>
      </c>
      <c r="D60" s="22" t="s">
        <v>84</v>
      </c>
      <c r="E60" s="60" t="s">
        <v>90</v>
      </c>
      <c r="F60" s="23" t="s">
        <v>93</v>
      </c>
      <c r="G60" s="24"/>
      <c r="H60" s="22" t="str">
        <f t="shared" si="2"/>
        <v>Bitte ausfüllen</v>
      </c>
      <c r="I60" s="25" t="s">
        <v>95</v>
      </c>
    </row>
    <row r="61" spans="1:9" x14ac:dyDescent="0.25">
      <c r="A61" s="104"/>
      <c r="B61" s="55" t="s">
        <v>216</v>
      </c>
      <c r="C61" s="22" t="s">
        <v>208</v>
      </c>
      <c r="D61" s="22" t="s">
        <v>84</v>
      </c>
      <c r="E61" s="60" t="s">
        <v>90</v>
      </c>
      <c r="F61" s="23" t="s">
        <v>93</v>
      </c>
      <c r="G61" s="24"/>
      <c r="H61" s="22" t="str">
        <f t="shared" si="2"/>
        <v>Bitte ausfüllen</v>
      </c>
      <c r="I61" s="25" t="s">
        <v>95</v>
      </c>
    </row>
    <row r="62" spans="1:9" x14ac:dyDescent="0.25">
      <c r="A62" s="104"/>
      <c r="B62" s="55" t="s">
        <v>217</v>
      </c>
      <c r="C62" s="22" t="s">
        <v>209</v>
      </c>
      <c r="D62" s="22" t="s">
        <v>84</v>
      </c>
      <c r="E62" s="60" t="s">
        <v>90</v>
      </c>
      <c r="F62" s="23" t="s">
        <v>93</v>
      </c>
      <c r="G62" s="24"/>
      <c r="H62" s="22" t="str">
        <f t="shared" si="2"/>
        <v>Bitte ausfüllen</v>
      </c>
      <c r="I62" s="25" t="s">
        <v>95</v>
      </c>
    </row>
    <row r="63" spans="1:9" x14ac:dyDescent="0.25">
      <c r="A63" s="104"/>
      <c r="B63" s="55" t="s">
        <v>218</v>
      </c>
      <c r="C63" s="22" t="s">
        <v>210</v>
      </c>
      <c r="D63" s="22" t="s">
        <v>84</v>
      </c>
      <c r="E63" s="60" t="s">
        <v>90</v>
      </c>
      <c r="F63" s="23" t="s">
        <v>93</v>
      </c>
      <c r="G63" s="24"/>
      <c r="H63" s="22" t="str">
        <f t="shared" si="2"/>
        <v>Bitte ausfüllen</v>
      </c>
      <c r="I63" s="25" t="s">
        <v>95</v>
      </c>
    </row>
    <row r="64" spans="1:9" x14ac:dyDescent="0.25">
      <c r="A64" s="104"/>
      <c r="B64" s="55" t="s">
        <v>219</v>
      </c>
      <c r="C64" s="22" t="s">
        <v>211</v>
      </c>
      <c r="D64" s="22" t="s">
        <v>84</v>
      </c>
      <c r="E64" s="60" t="s">
        <v>90</v>
      </c>
      <c r="F64" s="23" t="s">
        <v>93</v>
      </c>
      <c r="G64" s="24"/>
      <c r="H64" s="22" t="str">
        <f t="shared" si="2"/>
        <v>Bitte ausfüllen</v>
      </c>
      <c r="I64" s="25" t="s">
        <v>95</v>
      </c>
    </row>
    <row r="65" spans="1:9" x14ac:dyDescent="0.25">
      <c r="A65" s="104"/>
      <c r="B65" s="55" t="s">
        <v>220</v>
      </c>
      <c r="C65" s="22" t="s">
        <v>212</v>
      </c>
      <c r="D65" s="22" t="s">
        <v>84</v>
      </c>
      <c r="E65" s="60" t="s">
        <v>90</v>
      </c>
      <c r="F65" s="23" t="s">
        <v>93</v>
      </c>
      <c r="G65" s="24"/>
      <c r="H65" s="22" t="str">
        <f t="shared" si="2"/>
        <v>Bitte ausfüllen</v>
      </c>
      <c r="I65" s="25" t="s">
        <v>95</v>
      </c>
    </row>
    <row r="66" spans="1:9" x14ac:dyDescent="0.25">
      <c r="A66" s="104"/>
      <c r="B66" s="55" t="s">
        <v>221</v>
      </c>
      <c r="C66" s="22" t="s">
        <v>213</v>
      </c>
      <c r="D66" s="22" t="s">
        <v>84</v>
      </c>
      <c r="E66" s="60" t="s">
        <v>90</v>
      </c>
      <c r="F66" s="23" t="s">
        <v>93</v>
      </c>
      <c r="G66" s="24"/>
      <c r="H66" s="22" t="str">
        <f t="shared" si="2"/>
        <v>Bitte ausfüllen</v>
      </c>
      <c r="I66" s="25" t="s">
        <v>95</v>
      </c>
    </row>
    <row r="67" spans="1:9" x14ac:dyDescent="0.25">
      <c r="A67" s="104"/>
      <c r="B67" s="55" t="s">
        <v>222</v>
      </c>
      <c r="C67" s="22" t="s">
        <v>233</v>
      </c>
      <c r="D67" s="22" t="s">
        <v>84</v>
      </c>
      <c r="E67" s="60" t="s">
        <v>90</v>
      </c>
      <c r="F67" s="23" t="s">
        <v>93</v>
      </c>
      <c r="G67" s="24"/>
      <c r="H67" s="22" t="str">
        <f t="shared" si="2"/>
        <v>Bitte ausfüllen</v>
      </c>
      <c r="I67" s="25" t="s">
        <v>95</v>
      </c>
    </row>
    <row r="68" spans="1:9" x14ac:dyDescent="0.25">
      <c r="A68" s="104"/>
      <c r="B68" s="55" t="s">
        <v>223</v>
      </c>
      <c r="C68" s="22" t="s">
        <v>234</v>
      </c>
      <c r="D68" s="22" t="s">
        <v>84</v>
      </c>
      <c r="E68" s="60" t="s">
        <v>90</v>
      </c>
      <c r="F68" s="23" t="s">
        <v>93</v>
      </c>
      <c r="G68" s="24"/>
      <c r="H68" s="22" t="str">
        <f t="shared" si="2"/>
        <v>Bitte ausfüllen</v>
      </c>
      <c r="I68" s="25" t="s">
        <v>95</v>
      </c>
    </row>
    <row r="69" spans="1:9" x14ac:dyDescent="0.25">
      <c r="A69" s="104"/>
      <c r="B69" s="55" t="s">
        <v>224</v>
      </c>
      <c r="C69" s="22" t="s">
        <v>235</v>
      </c>
      <c r="D69" s="22" t="s">
        <v>84</v>
      </c>
      <c r="E69" s="60" t="s">
        <v>90</v>
      </c>
      <c r="F69" s="23" t="s">
        <v>93</v>
      </c>
      <c r="G69" s="24"/>
      <c r="H69" s="22" t="str">
        <f t="shared" si="2"/>
        <v>Bitte ausfüllen</v>
      </c>
      <c r="I69" s="25" t="s">
        <v>95</v>
      </c>
    </row>
    <row r="70" spans="1:9" x14ac:dyDescent="0.25">
      <c r="A70" s="104"/>
      <c r="B70" s="55" t="s">
        <v>225</v>
      </c>
      <c r="C70" s="22" t="s">
        <v>236</v>
      </c>
      <c r="D70" s="22" t="s">
        <v>84</v>
      </c>
      <c r="E70" s="60" t="s">
        <v>90</v>
      </c>
      <c r="F70" s="23" t="s">
        <v>93</v>
      </c>
      <c r="G70" s="24"/>
      <c r="H70" s="22" t="str">
        <f t="shared" si="2"/>
        <v>Bitte ausfüllen</v>
      </c>
      <c r="I70" s="25" t="s">
        <v>95</v>
      </c>
    </row>
    <row r="71" spans="1:9" x14ac:dyDescent="0.25">
      <c r="A71" s="104"/>
      <c r="B71" s="55" t="s">
        <v>226</v>
      </c>
      <c r="C71" s="22" t="s">
        <v>237</v>
      </c>
      <c r="D71" s="22" t="s">
        <v>84</v>
      </c>
      <c r="E71" s="60" t="s">
        <v>90</v>
      </c>
      <c r="F71" s="23" t="s">
        <v>93</v>
      </c>
      <c r="G71" s="24"/>
      <c r="H71" s="22" t="str">
        <f t="shared" si="2"/>
        <v>Bitte ausfüllen</v>
      </c>
      <c r="I71" s="25" t="s">
        <v>95</v>
      </c>
    </row>
    <row r="72" spans="1:9" x14ac:dyDescent="0.25">
      <c r="A72" s="104"/>
      <c r="B72" s="55" t="s">
        <v>227</v>
      </c>
      <c r="C72" s="22" t="s">
        <v>238</v>
      </c>
      <c r="D72" s="22" t="s">
        <v>84</v>
      </c>
      <c r="E72" s="60" t="s">
        <v>90</v>
      </c>
      <c r="F72" s="23" t="s">
        <v>93</v>
      </c>
      <c r="G72" s="24"/>
      <c r="H72" s="22" t="str">
        <f t="shared" si="2"/>
        <v>Bitte ausfüllen</v>
      </c>
      <c r="I72" s="25" t="s">
        <v>95</v>
      </c>
    </row>
    <row r="73" spans="1:9" x14ac:dyDescent="0.25">
      <c r="A73" s="104"/>
      <c r="B73" s="55" t="s">
        <v>228</v>
      </c>
      <c r="C73" s="22" t="s">
        <v>239</v>
      </c>
      <c r="D73" s="22" t="s">
        <v>84</v>
      </c>
      <c r="E73" s="60" t="s">
        <v>90</v>
      </c>
      <c r="F73" s="23" t="s">
        <v>93</v>
      </c>
      <c r="G73" s="24"/>
      <c r="H73" s="22" t="str">
        <f t="shared" si="2"/>
        <v>Bitte ausfüllen</v>
      </c>
      <c r="I73" s="25" t="s">
        <v>95</v>
      </c>
    </row>
    <row r="74" spans="1:9" x14ac:dyDescent="0.25">
      <c r="A74" s="104"/>
      <c r="B74" s="55" t="s">
        <v>229</v>
      </c>
      <c r="C74" s="22" t="s">
        <v>240</v>
      </c>
      <c r="D74" s="22" t="s">
        <v>84</v>
      </c>
      <c r="E74" s="60" t="s">
        <v>90</v>
      </c>
      <c r="F74" s="23" t="s">
        <v>93</v>
      </c>
      <c r="G74" s="24"/>
      <c r="H74" s="22" t="str">
        <f t="shared" si="2"/>
        <v>Bitte ausfüllen</v>
      </c>
      <c r="I74" s="25" t="s">
        <v>95</v>
      </c>
    </row>
    <row r="75" spans="1:9" x14ac:dyDescent="0.25">
      <c r="A75" s="104"/>
      <c r="B75" s="55" t="s">
        <v>230</v>
      </c>
      <c r="C75" s="22" t="s">
        <v>241</v>
      </c>
      <c r="D75" s="22" t="s">
        <v>84</v>
      </c>
      <c r="E75" s="60" t="s">
        <v>90</v>
      </c>
      <c r="F75" s="23" t="s">
        <v>93</v>
      </c>
      <c r="G75" s="24"/>
      <c r="H75" s="22" t="str">
        <f t="shared" si="2"/>
        <v>Bitte ausfüllen</v>
      </c>
      <c r="I75" s="25" t="s">
        <v>95</v>
      </c>
    </row>
    <row r="76" spans="1:9" x14ac:dyDescent="0.25">
      <c r="A76" s="104"/>
      <c r="B76" s="55" t="s">
        <v>231</v>
      </c>
      <c r="C76" s="22" t="s">
        <v>242</v>
      </c>
      <c r="D76" s="22" t="s">
        <v>84</v>
      </c>
      <c r="E76" s="60" t="s">
        <v>90</v>
      </c>
      <c r="F76" s="23" t="s">
        <v>93</v>
      </c>
      <c r="G76" s="24"/>
      <c r="H76" s="22" t="str">
        <f t="shared" si="2"/>
        <v>Bitte ausfüllen</v>
      </c>
      <c r="I76" s="25" t="s">
        <v>95</v>
      </c>
    </row>
    <row r="77" spans="1:9" x14ac:dyDescent="0.25">
      <c r="A77" s="104"/>
      <c r="B77" s="55" t="s">
        <v>232</v>
      </c>
      <c r="C77" s="22" t="s">
        <v>243</v>
      </c>
      <c r="D77" s="22" t="s">
        <v>84</v>
      </c>
      <c r="E77" s="60" t="s">
        <v>90</v>
      </c>
      <c r="F77" s="23" t="s">
        <v>93</v>
      </c>
      <c r="G77" s="24"/>
      <c r="H77" s="22" t="str">
        <f t="shared" si="2"/>
        <v>Bitte ausfüllen</v>
      </c>
      <c r="I77" s="25" t="s">
        <v>95</v>
      </c>
    </row>
    <row r="78" spans="1:9" x14ac:dyDescent="0.25">
      <c r="A78" s="104"/>
      <c r="B78" s="55" t="s">
        <v>244</v>
      </c>
      <c r="C78" s="22" t="s">
        <v>245</v>
      </c>
      <c r="D78" s="22" t="s">
        <v>84</v>
      </c>
      <c r="E78" s="60" t="s">
        <v>90</v>
      </c>
      <c r="F78" s="23" t="s">
        <v>93</v>
      </c>
      <c r="G78" s="24"/>
      <c r="H78" s="22" t="str">
        <f t="shared" si="2"/>
        <v>Bitte ausfüllen</v>
      </c>
      <c r="I78" s="25" t="s">
        <v>95</v>
      </c>
    </row>
    <row r="79" spans="1:9" ht="15.75" thickBot="1" x14ac:dyDescent="0.3">
      <c r="A79" s="105"/>
      <c r="B79" s="56" t="s">
        <v>246</v>
      </c>
      <c r="C79" s="57" t="s">
        <v>247</v>
      </c>
      <c r="D79" s="57" t="s">
        <v>248</v>
      </c>
      <c r="E79" s="61" t="s">
        <v>250</v>
      </c>
      <c r="F79" s="28" t="s">
        <v>249</v>
      </c>
      <c r="G79" s="29"/>
      <c r="H79" s="57" t="str">
        <f>IF(ISBLANK(G79),"Bitte ausfüllen",IF(G79="Keine","Nicht erfüllt","Erfüllt"))</f>
        <v>Bitte ausfüllen</v>
      </c>
      <c r="I79" s="58" t="s">
        <v>95</v>
      </c>
    </row>
  </sheetData>
  <mergeCells count="11">
    <mergeCell ref="A30:A32"/>
    <mergeCell ref="A33:A35"/>
    <mergeCell ref="A1:I1"/>
    <mergeCell ref="A36:A79"/>
    <mergeCell ref="A4:A7"/>
    <mergeCell ref="A8:A10"/>
    <mergeCell ref="A11:A12"/>
    <mergeCell ref="A13:A15"/>
    <mergeCell ref="A16:A24"/>
    <mergeCell ref="A25:A27"/>
    <mergeCell ref="A28:A29"/>
  </mergeCells>
  <dataValidations count="1">
    <dataValidation type="list" allowBlank="1" showInputMessage="1" showErrorMessage="1" sqref="G79">
      <formula1>"Herstellererklärung,Mitgliedschaft RBA,Keine"</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zoomScaleNormal="100" workbookViewId="0">
      <selection activeCell="C27" sqref="C27"/>
    </sheetView>
  </sheetViews>
  <sheetFormatPr baseColWidth="10" defaultRowHeight="15" x14ac:dyDescent="0.25"/>
  <cols>
    <col min="1" max="1" width="16.140625" bestFit="1" customWidth="1"/>
    <col min="2" max="2" width="4.140625" bestFit="1" customWidth="1"/>
    <col min="3" max="3" width="107.7109375" bestFit="1" customWidth="1"/>
    <col min="4" max="4" width="8.5703125" bestFit="1" customWidth="1"/>
    <col min="5" max="5" width="3" style="1" bestFit="1" customWidth="1"/>
    <col min="6" max="6" width="12.28515625" bestFit="1" customWidth="1"/>
    <col min="7" max="7" width="12.85546875" bestFit="1" customWidth="1"/>
    <col min="8" max="8" width="14" bestFit="1" customWidth="1"/>
    <col min="9" max="9" width="15.140625" bestFit="1" customWidth="1"/>
  </cols>
  <sheetData>
    <row r="1" spans="1:9" ht="21" x14ac:dyDescent="0.35">
      <c r="A1" s="102" t="s">
        <v>155</v>
      </c>
      <c r="B1" s="102"/>
      <c r="C1" s="102"/>
      <c r="D1" s="102"/>
      <c r="E1" s="102"/>
      <c r="F1" s="102"/>
      <c r="G1" s="102"/>
      <c r="H1" s="102"/>
      <c r="I1" s="102"/>
    </row>
    <row r="2" spans="1:9" ht="15.75" thickBot="1" x14ac:dyDescent="0.3">
      <c r="F2" s="11"/>
    </row>
    <row r="3" spans="1:9" ht="15.75" thickBot="1" x14ac:dyDescent="0.3">
      <c r="A3" s="12" t="s">
        <v>38</v>
      </c>
      <c r="B3" s="13" t="s">
        <v>39</v>
      </c>
      <c r="C3" s="13" t="s">
        <v>42</v>
      </c>
      <c r="D3" s="13" t="s">
        <v>41</v>
      </c>
      <c r="E3" s="13"/>
      <c r="F3" s="14" t="s">
        <v>40</v>
      </c>
      <c r="G3" s="13" t="s">
        <v>43</v>
      </c>
      <c r="H3" s="13" t="s">
        <v>44</v>
      </c>
      <c r="I3" s="15" t="s">
        <v>45</v>
      </c>
    </row>
    <row r="4" spans="1:9" x14ac:dyDescent="0.25">
      <c r="A4" s="99" t="s">
        <v>29</v>
      </c>
      <c r="B4" s="16" t="s">
        <v>46</v>
      </c>
      <c r="C4" s="2" t="s">
        <v>4</v>
      </c>
      <c r="D4" s="17" t="s">
        <v>76</v>
      </c>
      <c r="E4" s="59" t="s">
        <v>89</v>
      </c>
      <c r="F4" s="18">
        <v>11.6</v>
      </c>
      <c r="G4" s="19"/>
      <c r="H4" s="17" t="str">
        <f>IF(ISBLANK(G4),"Bitte ausfüllen",IF(G4&lt;F4,"Nicht erfüllt","Erfüllt"))</f>
        <v>Bitte ausfüllen</v>
      </c>
      <c r="I4" s="20" t="s">
        <v>95</v>
      </c>
    </row>
    <row r="5" spans="1:9" x14ac:dyDescent="0.25">
      <c r="A5" s="100"/>
      <c r="B5" s="21" t="s">
        <v>47</v>
      </c>
      <c r="C5" s="3" t="s">
        <v>5</v>
      </c>
      <c r="D5" s="22" t="s">
        <v>77</v>
      </c>
      <c r="E5" s="60" t="s">
        <v>89</v>
      </c>
      <c r="F5" s="68">
        <v>1366</v>
      </c>
      <c r="G5" s="24"/>
      <c r="H5" s="22" t="str">
        <f t="shared" ref="H5:H31" si="0">IF(ISBLANK(G5),"Bitte ausfüllen",IF(G5&lt;F5,"Nicht erfüllt","Erfüllt"))</f>
        <v>Bitte ausfüllen</v>
      </c>
      <c r="I5" s="25" t="s">
        <v>95</v>
      </c>
    </row>
    <row r="6" spans="1:9" x14ac:dyDescent="0.25">
      <c r="A6" s="100"/>
      <c r="B6" s="21" t="s">
        <v>48</v>
      </c>
      <c r="C6" s="3" t="s">
        <v>6</v>
      </c>
      <c r="D6" s="22" t="s">
        <v>77</v>
      </c>
      <c r="E6" s="60" t="s">
        <v>89</v>
      </c>
      <c r="F6" s="68">
        <v>768</v>
      </c>
      <c r="G6" s="24"/>
      <c r="H6" s="22" t="str">
        <f t="shared" si="0"/>
        <v>Bitte ausfüllen</v>
      </c>
      <c r="I6" s="25" t="s">
        <v>95</v>
      </c>
    </row>
    <row r="7" spans="1:9" x14ac:dyDescent="0.25">
      <c r="A7" s="109"/>
      <c r="B7" s="31" t="s">
        <v>49</v>
      </c>
      <c r="C7" s="53" t="s">
        <v>254</v>
      </c>
      <c r="D7" s="22" t="s">
        <v>84</v>
      </c>
      <c r="E7" s="60" t="s">
        <v>90</v>
      </c>
      <c r="F7" s="23" t="s">
        <v>93</v>
      </c>
      <c r="G7" s="24" t="s">
        <v>288</v>
      </c>
      <c r="H7" s="22" t="str">
        <f>IF(ISBLANK(G7),"Bitte ausfüllen",IF(G7="Ja","Erfüllt","Nicht erfüllt"))</f>
        <v>Nicht erfüllt</v>
      </c>
      <c r="I7" s="25" t="s">
        <v>95</v>
      </c>
    </row>
    <row r="8" spans="1:9" ht="15.75" thickBot="1" x14ac:dyDescent="0.3">
      <c r="A8" s="101"/>
      <c r="B8" s="26" t="s">
        <v>115</v>
      </c>
      <c r="C8" s="4" t="s">
        <v>7</v>
      </c>
      <c r="D8" s="27" t="s">
        <v>78</v>
      </c>
      <c r="E8" s="61" t="s">
        <v>89</v>
      </c>
      <c r="F8" s="28">
        <v>200</v>
      </c>
      <c r="G8" s="29"/>
      <c r="H8" s="27" t="str">
        <f t="shared" si="0"/>
        <v>Bitte ausfüllen</v>
      </c>
      <c r="I8" s="30" t="s">
        <v>95</v>
      </c>
    </row>
    <row r="9" spans="1:9" x14ac:dyDescent="0.25">
      <c r="A9" s="99" t="s">
        <v>30</v>
      </c>
      <c r="B9" s="16" t="s">
        <v>50</v>
      </c>
      <c r="C9" s="5" t="s">
        <v>8</v>
      </c>
      <c r="D9" s="17" t="s">
        <v>79</v>
      </c>
      <c r="E9" s="59"/>
      <c r="F9" s="18" t="s">
        <v>154</v>
      </c>
      <c r="G9" s="19"/>
      <c r="H9" s="17" t="str">
        <f>IF(ISBLANK(G9),"Bitte ausfüllen","Erfüllt")</f>
        <v>Bitte ausfüllen</v>
      </c>
      <c r="I9" s="20" t="s">
        <v>95</v>
      </c>
    </row>
    <row r="10" spans="1:9" x14ac:dyDescent="0.25">
      <c r="A10" s="100"/>
      <c r="B10" s="21" t="s">
        <v>51</v>
      </c>
      <c r="C10" s="6" t="s">
        <v>9</v>
      </c>
      <c r="D10" s="22" t="s">
        <v>80</v>
      </c>
      <c r="E10" s="60" t="s">
        <v>89</v>
      </c>
      <c r="F10" s="23">
        <v>2</v>
      </c>
      <c r="G10" s="24"/>
      <c r="H10" s="22" t="str">
        <f t="shared" si="0"/>
        <v>Bitte ausfüllen</v>
      </c>
      <c r="I10" s="25" t="s">
        <v>95</v>
      </c>
    </row>
    <row r="11" spans="1:9" ht="15.75" thickBot="1" x14ac:dyDescent="0.3">
      <c r="A11" s="101"/>
      <c r="B11" s="26" t="s">
        <v>52</v>
      </c>
      <c r="C11" s="7" t="s">
        <v>10</v>
      </c>
      <c r="D11" s="27" t="s">
        <v>80</v>
      </c>
      <c r="E11" s="61" t="s">
        <v>89</v>
      </c>
      <c r="F11" s="28">
        <v>4</v>
      </c>
      <c r="G11" s="29"/>
      <c r="H11" s="27" t="str">
        <f t="shared" si="0"/>
        <v>Bitte ausfüllen</v>
      </c>
      <c r="I11" s="30" t="s">
        <v>95</v>
      </c>
    </row>
    <row r="12" spans="1:9" x14ac:dyDescent="0.25">
      <c r="A12" s="99" t="s">
        <v>31</v>
      </c>
      <c r="B12" s="16" t="s">
        <v>53</v>
      </c>
      <c r="C12" s="5" t="s">
        <v>81</v>
      </c>
      <c r="D12" s="17" t="s">
        <v>79</v>
      </c>
      <c r="E12" s="59" t="s">
        <v>89</v>
      </c>
      <c r="F12" s="18" t="s">
        <v>92</v>
      </c>
      <c r="G12" s="19"/>
      <c r="H12" s="17" t="str">
        <f t="shared" si="0"/>
        <v>Bitte ausfüllen</v>
      </c>
      <c r="I12" s="20" t="s">
        <v>95</v>
      </c>
    </row>
    <row r="13" spans="1:9" ht="15.75" thickBot="1" x14ac:dyDescent="0.3">
      <c r="A13" s="101"/>
      <c r="B13" s="26" t="s">
        <v>54</v>
      </c>
      <c r="C13" s="7" t="s">
        <v>11</v>
      </c>
      <c r="D13" s="27" t="s">
        <v>82</v>
      </c>
      <c r="E13" s="61" t="s">
        <v>89</v>
      </c>
      <c r="F13" s="28">
        <v>8</v>
      </c>
      <c r="G13" s="29"/>
      <c r="H13" s="27" t="str">
        <f t="shared" si="0"/>
        <v>Bitte ausfüllen</v>
      </c>
      <c r="I13" s="30" t="s">
        <v>95</v>
      </c>
    </row>
    <row r="14" spans="1:9" x14ac:dyDescent="0.25">
      <c r="A14" s="106" t="s">
        <v>32</v>
      </c>
      <c r="B14" s="16" t="s">
        <v>55</v>
      </c>
      <c r="C14" s="5" t="s">
        <v>12</v>
      </c>
      <c r="D14" s="17" t="s">
        <v>82</v>
      </c>
      <c r="E14" s="59" t="s">
        <v>89</v>
      </c>
      <c r="F14" s="18">
        <v>64</v>
      </c>
      <c r="G14" s="19"/>
      <c r="H14" s="17" t="str">
        <f t="shared" si="0"/>
        <v>Bitte ausfüllen</v>
      </c>
      <c r="I14" s="20" t="s">
        <v>95</v>
      </c>
    </row>
    <row r="15" spans="1:9" x14ac:dyDescent="0.25">
      <c r="A15" s="107"/>
      <c r="B15" s="21" t="s">
        <v>56</v>
      </c>
      <c r="C15" s="6" t="s">
        <v>99</v>
      </c>
      <c r="D15" s="22" t="s">
        <v>79</v>
      </c>
      <c r="E15" s="60" t="s">
        <v>89</v>
      </c>
      <c r="F15" s="23" t="s">
        <v>100</v>
      </c>
      <c r="G15" s="24"/>
      <c r="H15" s="22" t="str">
        <f>IF(ISBLANK(G15),"Bitte ausfüllen",IF(OR(G15="Flash",G15="eMMC",G15="SSD"),"Erfüllt","Nicht erfüllt"))</f>
        <v>Bitte ausfüllen</v>
      </c>
      <c r="I15" s="25" t="s">
        <v>95</v>
      </c>
    </row>
    <row r="16" spans="1:9" ht="15.75" thickBot="1" x14ac:dyDescent="0.3">
      <c r="A16" s="108"/>
      <c r="B16" s="26" t="s">
        <v>57</v>
      </c>
      <c r="C16" s="7" t="s">
        <v>101</v>
      </c>
      <c r="D16" s="27" t="s">
        <v>84</v>
      </c>
      <c r="E16" s="61" t="s">
        <v>90</v>
      </c>
      <c r="F16" s="28" t="s">
        <v>93</v>
      </c>
      <c r="G16" s="29"/>
      <c r="H16" s="27" t="str">
        <f t="shared" ref="H16" si="1">IF(ISBLANK(G16),"Bitte ausfüllen",IF(G16="Ja","Erfüllt","Nicht erfüllt"))</f>
        <v>Bitte ausfüllen</v>
      </c>
      <c r="I16" s="30" t="s">
        <v>95</v>
      </c>
    </row>
    <row r="17" spans="1:9" x14ac:dyDescent="0.25">
      <c r="A17" s="99" t="s">
        <v>33</v>
      </c>
      <c r="B17" s="16" t="s">
        <v>58</v>
      </c>
      <c r="C17" s="5" t="s">
        <v>15</v>
      </c>
      <c r="D17" s="17" t="s">
        <v>80</v>
      </c>
      <c r="E17" s="59" t="s">
        <v>89</v>
      </c>
      <c r="F17" s="66">
        <v>2</v>
      </c>
      <c r="G17" s="19"/>
      <c r="H17" s="17" t="str">
        <f t="shared" si="0"/>
        <v>Bitte ausfüllen</v>
      </c>
      <c r="I17" s="20" t="s">
        <v>95</v>
      </c>
    </row>
    <row r="18" spans="1:9" x14ac:dyDescent="0.25">
      <c r="A18" s="100"/>
      <c r="B18" s="21" t="s">
        <v>59</v>
      </c>
      <c r="C18" s="6" t="s">
        <v>255</v>
      </c>
      <c r="D18" s="22" t="s">
        <v>80</v>
      </c>
      <c r="E18" s="60" t="s">
        <v>89</v>
      </c>
      <c r="F18" s="67">
        <v>1</v>
      </c>
      <c r="G18" s="24"/>
      <c r="H18" s="22" t="str">
        <f t="shared" si="0"/>
        <v>Bitte ausfüllen</v>
      </c>
      <c r="I18" s="25" t="s">
        <v>95</v>
      </c>
    </row>
    <row r="19" spans="1:9" x14ac:dyDescent="0.25">
      <c r="A19" s="100"/>
      <c r="B19" s="21" t="s">
        <v>60</v>
      </c>
      <c r="C19" s="6" t="s">
        <v>16</v>
      </c>
      <c r="D19" s="22" t="s">
        <v>80</v>
      </c>
      <c r="E19" s="60" t="s">
        <v>89</v>
      </c>
      <c r="F19" s="67">
        <v>1</v>
      </c>
      <c r="G19" s="24"/>
      <c r="H19" s="22" t="str">
        <f t="shared" si="0"/>
        <v>Bitte ausfüllen</v>
      </c>
      <c r="I19" s="25" t="s">
        <v>95</v>
      </c>
    </row>
    <row r="20" spans="1:9" x14ac:dyDescent="0.25">
      <c r="A20" s="100"/>
      <c r="B20" s="21" t="s">
        <v>61</v>
      </c>
      <c r="C20" s="6" t="s">
        <v>17</v>
      </c>
      <c r="D20" s="22" t="s">
        <v>84</v>
      </c>
      <c r="E20" s="60" t="s">
        <v>90</v>
      </c>
      <c r="F20" s="23" t="s">
        <v>93</v>
      </c>
      <c r="G20" s="24"/>
      <c r="H20" s="22" t="str">
        <f>IF(ISBLANK(G20),"Bitte ausfüllen",IF(G20="Ja","Erfüllt","Nicht erfüllt"))</f>
        <v>Bitte ausfüllen</v>
      </c>
      <c r="I20" s="25" t="s">
        <v>95</v>
      </c>
    </row>
    <row r="21" spans="1:9" x14ac:dyDescent="0.25">
      <c r="A21" s="100"/>
      <c r="B21" s="21" t="s">
        <v>62</v>
      </c>
      <c r="C21" s="8" t="s">
        <v>145</v>
      </c>
      <c r="D21" s="22" t="s">
        <v>85</v>
      </c>
      <c r="E21" s="60" t="s">
        <v>89</v>
      </c>
      <c r="F21" s="50">
        <v>4.0999999999999996</v>
      </c>
      <c r="G21" s="24"/>
      <c r="H21" s="22" t="str">
        <f t="shared" si="0"/>
        <v>Bitte ausfüllen</v>
      </c>
      <c r="I21" s="25" t="s">
        <v>95</v>
      </c>
    </row>
    <row r="22" spans="1:9" x14ac:dyDescent="0.25">
      <c r="A22" s="100"/>
      <c r="B22" s="21" t="s">
        <v>63</v>
      </c>
      <c r="C22" s="6" t="s">
        <v>18</v>
      </c>
      <c r="D22" s="22" t="s">
        <v>84</v>
      </c>
      <c r="E22" s="60" t="s">
        <v>90</v>
      </c>
      <c r="F22" s="23" t="s">
        <v>93</v>
      </c>
      <c r="G22" s="24"/>
      <c r="H22" s="22" t="str">
        <f>IF(ISBLANK(G22),"Bitte ausfüllen",IF(G22="Ja","Erfüllt","Nicht erfüllt"))</f>
        <v>Bitte ausfüllen</v>
      </c>
      <c r="I22" s="25" t="s">
        <v>95</v>
      </c>
    </row>
    <row r="23" spans="1:9" x14ac:dyDescent="0.25">
      <c r="A23" s="109"/>
      <c r="B23" s="31" t="s">
        <v>64</v>
      </c>
      <c r="C23" s="53" t="s">
        <v>268</v>
      </c>
      <c r="D23" s="22" t="s">
        <v>84</v>
      </c>
      <c r="E23" s="60" t="s">
        <v>90</v>
      </c>
      <c r="F23" s="23" t="s">
        <v>93</v>
      </c>
      <c r="G23" s="24"/>
      <c r="H23" s="22" t="str">
        <f>IF(ISBLANK(G23),"Bitte ausfüllen",IF(G23="Ja","Erfüllt","Nicht erfüllt"))</f>
        <v>Bitte ausfüllen</v>
      </c>
      <c r="I23" s="25" t="s">
        <v>95</v>
      </c>
    </row>
    <row r="24" spans="1:9" ht="15.75" thickBot="1" x14ac:dyDescent="0.3">
      <c r="A24" s="101"/>
      <c r="B24" s="26" t="s">
        <v>65</v>
      </c>
      <c r="C24" s="9" t="s">
        <v>144</v>
      </c>
      <c r="D24" s="27" t="s">
        <v>84</v>
      </c>
      <c r="E24" s="61" t="s">
        <v>90</v>
      </c>
      <c r="F24" s="28" t="s">
        <v>93</v>
      </c>
      <c r="G24" s="29"/>
      <c r="H24" s="27" t="str">
        <f t="shared" ref="H24:H28" si="2">IF(ISBLANK(G24),"Bitte ausfüllen",IF(G24="Ja","Erfüllt","Nicht erfüllt"))</f>
        <v>Bitte ausfüllen</v>
      </c>
      <c r="I24" s="30" t="s">
        <v>95</v>
      </c>
    </row>
    <row r="25" spans="1:9" x14ac:dyDescent="0.25">
      <c r="A25" s="99" t="s">
        <v>34</v>
      </c>
      <c r="B25" s="16" t="s">
        <v>66</v>
      </c>
      <c r="C25" s="5" t="s">
        <v>21</v>
      </c>
      <c r="D25" s="17" t="s">
        <v>84</v>
      </c>
      <c r="E25" s="59" t="s">
        <v>90</v>
      </c>
      <c r="F25" s="18" t="s">
        <v>93</v>
      </c>
      <c r="G25" s="19"/>
      <c r="H25" s="17" t="str">
        <f t="shared" si="2"/>
        <v>Bitte ausfüllen</v>
      </c>
      <c r="I25" s="20" t="s">
        <v>95</v>
      </c>
    </row>
    <row r="26" spans="1:9" x14ac:dyDescent="0.25">
      <c r="A26" s="100"/>
      <c r="B26" s="21" t="s">
        <v>67</v>
      </c>
      <c r="C26" s="6" t="s">
        <v>22</v>
      </c>
      <c r="D26" s="22" t="s">
        <v>84</v>
      </c>
      <c r="E26" s="60" t="s">
        <v>90</v>
      </c>
      <c r="F26" s="23" t="s">
        <v>93</v>
      </c>
      <c r="G26" s="24"/>
      <c r="H26" s="22" t="str">
        <f t="shared" si="2"/>
        <v>Bitte ausfüllen</v>
      </c>
      <c r="I26" s="25" t="s">
        <v>95</v>
      </c>
    </row>
    <row r="27" spans="1:9" x14ac:dyDescent="0.25">
      <c r="A27" s="109"/>
      <c r="B27" s="127" t="s">
        <v>68</v>
      </c>
      <c r="C27" s="133" t="s">
        <v>114</v>
      </c>
      <c r="D27" s="128" t="s">
        <v>84</v>
      </c>
      <c r="E27" s="129" t="s">
        <v>90</v>
      </c>
      <c r="F27" s="130" t="s">
        <v>93</v>
      </c>
      <c r="G27" s="131"/>
      <c r="H27" s="128" t="str">
        <f t="shared" ref="H27" si="3">IF(ISBLANK(G27),"Bitte ausfüllen",IF(G27="Ja","Erfüllt","Nicht erfüllt"))</f>
        <v>Bitte ausfüllen</v>
      </c>
      <c r="I27" s="132" t="s">
        <v>95</v>
      </c>
    </row>
    <row r="28" spans="1:9" ht="15.75" thickBot="1" x14ac:dyDescent="0.3">
      <c r="A28" s="101"/>
      <c r="B28" s="26" t="s">
        <v>290</v>
      </c>
      <c r="C28" s="7" t="s">
        <v>23</v>
      </c>
      <c r="D28" s="27" t="s">
        <v>84</v>
      </c>
      <c r="E28" s="61" t="s">
        <v>90</v>
      </c>
      <c r="F28" s="28" t="s">
        <v>93</v>
      </c>
      <c r="G28" s="29"/>
      <c r="H28" s="27" t="str">
        <f t="shared" si="2"/>
        <v>Bitte ausfüllen</v>
      </c>
      <c r="I28" s="30" t="s">
        <v>95</v>
      </c>
    </row>
    <row r="29" spans="1:9" x14ac:dyDescent="0.25">
      <c r="A29" s="99" t="s">
        <v>35</v>
      </c>
      <c r="B29" s="16" t="s">
        <v>69</v>
      </c>
      <c r="C29" s="5" t="s">
        <v>156</v>
      </c>
      <c r="D29" s="17" t="s">
        <v>86</v>
      </c>
      <c r="E29" s="59" t="s">
        <v>91</v>
      </c>
      <c r="F29" s="65">
        <v>1.7</v>
      </c>
      <c r="G29" s="19"/>
      <c r="H29" s="17" t="str">
        <f>IF(ISBLANK(G29),"Bitte ausfüllen",IF(G29&gt;F29,"Nicht erfüllt","Erfüllt"))</f>
        <v>Bitte ausfüllen</v>
      </c>
      <c r="I29" s="20" t="s">
        <v>95</v>
      </c>
    </row>
    <row r="30" spans="1:9" ht="15.75" thickBot="1" x14ac:dyDescent="0.3">
      <c r="A30" s="101"/>
      <c r="B30" s="26" t="s">
        <v>70</v>
      </c>
      <c r="C30" s="7" t="s">
        <v>24</v>
      </c>
      <c r="D30" s="27" t="s">
        <v>84</v>
      </c>
      <c r="E30" s="61" t="s">
        <v>90</v>
      </c>
      <c r="F30" s="28" t="s">
        <v>93</v>
      </c>
      <c r="G30" s="29"/>
      <c r="H30" s="27" t="str">
        <f>IF(ISBLANK(G30),"Bitte ausfüllen",IF(G30="Ja","Erfüllt","Nicht erfüllt"))</f>
        <v>Bitte ausfüllen</v>
      </c>
      <c r="I30" s="30" t="s">
        <v>95</v>
      </c>
    </row>
    <row r="31" spans="1:9" x14ac:dyDescent="0.25">
      <c r="A31" s="100" t="s">
        <v>36</v>
      </c>
      <c r="B31" s="21" t="s">
        <v>72</v>
      </c>
      <c r="C31" s="10" t="s">
        <v>157</v>
      </c>
      <c r="D31" s="22" t="s">
        <v>88</v>
      </c>
      <c r="E31" s="60" t="s">
        <v>89</v>
      </c>
      <c r="F31" s="23">
        <v>480</v>
      </c>
      <c r="G31" s="24"/>
      <c r="H31" s="22" t="str">
        <f t="shared" si="0"/>
        <v>Bitte ausfüllen</v>
      </c>
      <c r="I31" s="25" t="s">
        <v>95</v>
      </c>
    </row>
    <row r="32" spans="1:9" ht="15.75" thickBot="1" x14ac:dyDescent="0.3">
      <c r="A32" s="101"/>
      <c r="B32" s="26" t="s">
        <v>73</v>
      </c>
      <c r="C32" s="4" t="s">
        <v>26</v>
      </c>
      <c r="D32" s="27" t="s">
        <v>84</v>
      </c>
      <c r="E32" s="61" t="s">
        <v>90</v>
      </c>
      <c r="F32" s="28" t="s">
        <v>93</v>
      </c>
      <c r="G32" s="29"/>
      <c r="H32" s="27" t="str">
        <f>IF(ISBLANK(G32),"Bitte ausfüllen",IF(G32="Ja","Erfüllt","Nicht erfüllt"))</f>
        <v>Bitte ausfüllen</v>
      </c>
      <c r="I32" s="30" t="s">
        <v>95</v>
      </c>
    </row>
    <row r="33" spans="1:9" ht="14.45" customHeight="1" x14ac:dyDescent="0.25">
      <c r="A33" s="103" t="s">
        <v>266</v>
      </c>
      <c r="B33" s="54" t="s">
        <v>167</v>
      </c>
      <c r="C33" s="5" t="s">
        <v>160</v>
      </c>
      <c r="D33" s="17" t="s">
        <v>84</v>
      </c>
      <c r="E33" s="59" t="s">
        <v>90</v>
      </c>
      <c r="F33" s="18" t="s">
        <v>93</v>
      </c>
      <c r="G33" s="19"/>
      <c r="H33" s="17" t="str">
        <f t="shared" ref="H33:H75" si="4">IF(ISBLANK(G33),"Bitte ausfüllen",IF(G33="Ja","Erfüllt","Nicht erfüllt"))</f>
        <v>Bitte ausfüllen</v>
      </c>
      <c r="I33" s="20" t="s">
        <v>95</v>
      </c>
    </row>
    <row r="34" spans="1:9" x14ac:dyDescent="0.25">
      <c r="A34" s="104"/>
      <c r="B34" s="55" t="s">
        <v>168</v>
      </c>
      <c r="C34" s="6" t="s">
        <v>161</v>
      </c>
      <c r="D34" s="22" t="s">
        <v>84</v>
      </c>
      <c r="E34" s="60" t="s">
        <v>90</v>
      </c>
      <c r="F34" s="23" t="s">
        <v>93</v>
      </c>
      <c r="G34" s="24"/>
      <c r="H34" s="22" t="str">
        <f t="shared" si="4"/>
        <v>Bitte ausfüllen</v>
      </c>
      <c r="I34" s="25" t="s">
        <v>95</v>
      </c>
    </row>
    <row r="35" spans="1:9" x14ac:dyDescent="0.25">
      <c r="A35" s="104"/>
      <c r="B35" s="55" t="s">
        <v>169</v>
      </c>
      <c r="C35" s="22" t="s">
        <v>162</v>
      </c>
      <c r="D35" s="22" t="s">
        <v>84</v>
      </c>
      <c r="E35" s="60" t="s">
        <v>90</v>
      </c>
      <c r="F35" s="23" t="s">
        <v>93</v>
      </c>
      <c r="G35" s="24"/>
      <c r="H35" s="22" t="str">
        <f t="shared" si="4"/>
        <v>Bitte ausfüllen</v>
      </c>
      <c r="I35" s="25" t="s">
        <v>95</v>
      </c>
    </row>
    <row r="36" spans="1:9" x14ac:dyDescent="0.25">
      <c r="A36" s="104"/>
      <c r="B36" s="55" t="s">
        <v>170</v>
      </c>
      <c r="C36" s="22" t="s">
        <v>163</v>
      </c>
      <c r="D36" s="22" t="s">
        <v>84</v>
      </c>
      <c r="E36" s="60" t="s">
        <v>90</v>
      </c>
      <c r="F36" s="23" t="s">
        <v>93</v>
      </c>
      <c r="G36" s="24"/>
      <c r="H36" s="22" t="str">
        <f t="shared" si="4"/>
        <v>Bitte ausfüllen</v>
      </c>
      <c r="I36" s="25" t="s">
        <v>95</v>
      </c>
    </row>
    <row r="37" spans="1:9" x14ac:dyDescent="0.25">
      <c r="A37" s="104"/>
      <c r="B37" s="55" t="s">
        <v>171</v>
      </c>
      <c r="C37" s="22" t="s">
        <v>164</v>
      </c>
      <c r="D37" s="22" t="s">
        <v>84</v>
      </c>
      <c r="E37" s="60" t="s">
        <v>90</v>
      </c>
      <c r="F37" s="23" t="s">
        <v>93</v>
      </c>
      <c r="G37" s="24"/>
      <c r="H37" s="22" t="str">
        <f t="shared" si="4"/>
        <v>Bitte ausfüllen</v>
      </c>
      <c r="I37" s="25" t="s">
        <v>95</v>
      </c>
    </row>
    <row r="38" spans="1:9" x14ac:dyDescent="0.25">
      <c r="A38" s="104"/>
      <c r="B38" s="55" t="s">
        <v>172</v>
      </c>
      <c r="C38" s="22" t="s">
        <v>165</v>
      </c>
      <c r="D38" s="22" t="s">
        <v>84</v>
      </c>
      <c r="E38" s="60" t="s">
        <v>90</v>
      </c>
      <c r="F38" s="23" t="s">
        <v>93</v>
      </c>
      <c r="G38" s="24"/>
      <c r="H38" s="22" t="str">
        <f t="shared" si="4"/>
        <v>Bitte ausfüllen</v>
      </c>
      <c r="I38" s="25" t="s">
        <v>95</v>
      </c>
    </row>
    <row r="39" spans="1:9" x14ac:dyDescent="0.25">
      <c r="A39" s="104"/>
      <c r="B39" s="55" t="s">
        <v>173</v>
      </c>
      <c r="C39" s="22" t="s">
        <v>166</v>
      </c>
      <c r="D39" s="22" t="s">
        <v>84</v>
      </c>
      <c r="E39" s="60" t="s">
        <v>90</v>
      </c>
      <c r="F39" s="23" t="s">
        <v>93</v>
      </c>
      <c r="G39" s="24"/>
      <c r="H39" s="22" t="str">
        <f t="shared" si="4"/>
        <v>Bitte ausfüllen</v>
      </c>
      <c r="I39" s="25" t="s">
        <v>95</v>
      </c>
    </row>
    <row r="40" spans="1:9" x14ac:dyDescent="0.25">
      <c r="A40" s="104"/>
      <c r="B40" s="55" t="s">
        <v>182</v>
      </c>
      <c r="C40" s="22" t="s">
        <v>174</v>
      </c>
      <c r="D40" s="22" t="s">
        <v>84</v>
      </c>
      <c r="E40" s="60" t="s">
        <v>90</v>
      </c>
      <c r="F40" s="23" t="s">
        <v>93</v>
      </c>
      <c r="G40" s="24"/>
      <c r="H40" s="22" t="str">
        <f t="shared" si="4"/>
        <v>Bitte ausfüllen</v>
      </c>
      <c r="I40" s="25" t="s">
        <v>95</v>
      </c>
    </row>
    <row r="41" spans="1:9" x14ac:dyDescent="0.25">
      <c r="A41" s="104"/>
      <c r="B41" s="55" t="s">
        <v>183</v>
      </c>
      <c r="C41" s="22" t="s">
        <v>175</v>
      </c>
      <c r="D41" s="22" t="s">
        <v>84</v>
      </c>
      <c r="E41" s="60" t="s">
        <v>90</v>
      </c>
      <c r="F41" s="23" t="s">
        <v>93</v>
      </c>
      <c r="G41" s="24"/>
      <c r="H41" s="22" t="str">
        <f t="shared" si="4"/>
        <v>Bitte ausfüllen</v>
      </c>
      <c r="I41" s="25" t="s">
        <v>95</v>
      </c>
    </row>
    <row r="42" spans="1:9" x14ac:dyDescent="0.25">
      <c r="A42" s="104"/>
      <c r="B42" s="55" t="s">
        <v>184</v>
      </c>
      <c r="C42" s="22" t="s">
        <v>176</v>
      </c>
      <c r="D42" s="22" t="s">
        <v>84</v>
      </c>
      <c r="E42" s="60" t="s">
        <v>90</v>
      </c>
      <c r="F42" s="23" t="s">
        <v>93</v>
      </c>
      <c r="G42" s="24"/>
      <c r="H42" s="22" t="str">
        <f t="shared" si="4"/>
        <v>Bitte ausfüllen</v>
      </c>
      <c r="I42" s="25" t="s">
        <v>95</v>
      </c>
    </row>
    <row r="43" spans="1:9" x14ac:dyDescent="0.25">
      <c r="A43" s="104"/>
      <c r="B43" s="55" t="s">
        <v>185</v>
      </c>
      <c r="C43" s="22" t="s">
        <v>177</v>
      </c>
      <c r="D43" s="22" t="s">
        <v>84</v>
      </c>
      <c r="E43" s="60" t="s">
        <v>90</v>
      </c>
      <c r="F43" s="23" t="s">
        <v>93</v>
      </c>
      <c r="G43" s="24"/>
      <c r="H43" s="22" t="str">
        <f t="shared" si="4"/>
        <v>Bitte ausfüllen</v>
      </c>
      <c r="I43" s="25" t="s">
        <v>95</v>
      </c>
    </row>
    <row r="44" spans="1:9" x14ac:dyDescent="0.25">
      <c r="A44" s="104"/>
      <c r="B44" s="55" t="s">
        <v>186</v>
      </c>
      <c r="C44" s="22" t="s">
        <v>178</v>
      </c>
      <c r="D44" s="22" t="s">
        <v>84</v>
      </c>
      <c r="E44" s="60" t="s">
        <v>90</v>
      </c>
      <c r="F44" s="23" t="s">
        <v>93</v>
      </c>
      <c r="G44" s="24"/>
      <c r="H44" s="22" t="str">
        <f t="shared" si="4"/>
        <v>Bitte ausfüllen</v>
      </c>
      <c r="I44" s="25" t="s">
        <v>95</v>
      </c>
    </row>
    <row r="45" spans="1:9" x14ac:dyDescent="0.25">
      <c r="A45" s="104"/>
      <c r="B45" s="55" t="s">
        <v>187</v>
      </c>
      <c r="C45" s="22" t="s">
        <v>179</v>
      </c>
      <c r="D45" s="22" t="s">
        <v>84</v>
      </c>
      <c r="E45" s="60" t="s">
        <v>90</v>
      </c>
      <c r="F45" s="23" t="s">
        <v>93</v>
      </c>
      <c r="G45" s="24"/>
      <c r="H45" s="22" t="str">
        <f t="shared" si="4"/>
        <v>Bitte ausfüllen</v>
      </c>
      <c r="I45" s="25" t="s">
        <v>95</v>
      </c>
    </row>
    <row r="46" spans="1:9" x14ac:dyDescent="0.25">
      <c r="A46" s="104"/>
      <c r="B46" s="55" t="s">
        <v>188</v>
      </c>
      <c r="C46" s="22" t="s">
        <v>180</v>
      </c>
      <c r="D46" s="22" t="s">
        <v>84</v>
      </c>
      <c r="E46" s="60" t="s">
        <v>90</v>
      </c>
      <c r="F46" s="23" t="s">
        <v>93</v>
      </c>
      <c r="G46" s="24"/>
      <c r="H46" s="22" t="str">
        <f t="shared" si="4"/>
        <v>Bitte ausfüllen</v>
      </c>
      <c r="I46" s="25" t="s">
        <v>95</v>
      </c>
    </row>
    <row r="47" spans="1:9" x14ac:dyDescent="0.25">
      <c r="A47" s="104"/>
      <c r="B47" s="55" t="s">
        <v>189</v>
      </c>
      <c r="C47" s="22" t="s">
        <v>181</v>
      </c>
      <c r="D47" s="22" t="s">
        <v>84</v>
      </c>
      <c r="E47" s="60" t="s">
        <v>90</v>
      </c>
      <c r="F47" s="23" t="s">
        <v>93</v>
      </c>
      <c r="G47" s="24"/>
      <c r="H47" s="22" t="str">
        <f t="shared" si="4"/>
        <v>Bitte ausfüllen</v>
      </c>
      <c r="I47" s="25" t="s">
        <v>95</v>
      </c>
    </row>
    <row r="48" spans="1:9" x14ac:dyDescent="0.25">
      <c r="A48" s="104"/>
      <c r="B48" s="55" t="s">
        <v>198</v>
      </c>
      <c r="C48" s="22" t="s">
        <v>190</v>
      </c>
      <c r="D48" s="22" t="s">
        <v>84</v>
      </c>
      <c r="E48" s="60" t="s">
        <v>90</v>
      </c>
      <c r="F48" s="23" t="s">
        <v>93</v>
      </c>
      <c r="G48" s="24"/>
      <c r="H48" s="22" t="str">
        <f t="shared" si="4"/>
        <v>Bitte ausfüllen</v>
      </c>
      <c r="I48" s="25" t="s">
        <v>95</v>
      </c>
    </row>
    <row r="49" spans="1:9" x14ac:dyDescent="0.25">
      <c r="A49" s="104"/>
      <c r="B49" s="55" t="s">
        <v>199</v>
      </c>
      <c r="C49" s="22" t="s">
        <v>191</v>
      </c>
      <c r="D49" s="22" t="s">
        <v>84</v>
      </c>
      <c r="E49" s="60" t="s">
        <v>90</v>
      </c>
      <c r="F49" s="23" t="s">
        <v>93</v>
      </c>
      <c r="G49" s="24"/>
      <c r="H49" s="22" t="str">
        <f t="shared" si="4"/>
        <v>Bitte ausfüllen</v>
      </c>
      <c r="I49" s="25" t="s">
        <v>95</v>
      </c>
    </row>
    <row r="50" spans="1:9" x14ac:dyDescent="0.25">
      <c r="A50" s="104"/>
      <c r="B50" s="55" t="s">
        <v>200</v>
      </c>
      <c r="C50" s="22" t="s">
        <v>192</v>
      </c>
      <c r="D50" s="22" t="s">
        <v>84</v>
      </c>
      <c r="E50" s="60" t="s">
        <v>90</v>
      </c>
      <c r="F50" s="23" t="s">
        <v>93</v>
      </c>
      <c r="G50" s="24"/>
      <c r="H50" s="22" t="str">
        <f t="shared" si="4"/>
        <v>Bitte ausfüllen</v>
      </c>
      <c r="I50" s="25" t="s">
        <v>95</v>
      </c>
    </row>
    <row r="51" spans="1:9" x14ac:dyDescent="0.25">
      <c r="A51" s="104"/>
      <c r="B51" s="55" t="s">
        <v>201</v>
      </c>
      <c r="C51" s="22" t="s">
        <v>193</v>
      </c>
      <c r="D51" s="22" t="s">
        <v>84</v>
      </c>
      <c r="E51" s="60" t="s">
        <v>90</v>
      </c>
      <c r="F51" s="23" t="s">
        <v>93</v>
      </c>
      <c r="G51" s="24"/>
      <c r="H51" s="22" t="str">
        <f t="shared" si="4"/>
        <v>Bitte ausfüllen</v>
      </c>
      <c r="I51" s="25" t="s">
        <v>95</v>
      </c>
    </row>
    <row r="52" spans="1:9" x14ac:dyDescent="0.25">
      <c r="A52" s="104"/>
      <c r="B52" s="55" t="s">
        <v>202</v>
      </c>
      <c r="C52" s="22" t="s">
        <v>194</v>
      </c>
      <c r="D52" s="22" t="s">
        <v>84</v>
      </c>
      <c r="E52" s="60" t="s">
        <v>90</v>
      </c>
      <c r="F52" s="23" t="s">
        <v>93</v>
      </c>
      <c r="G52" s="24"/>
      <c r="H52" s="22" t="str">
        <f t="shared" si="4"/>
        <v>Bitte ausfüllen</v>
      </c>
      <c r="I52" s="25" t="s">
        <v>95</v>
      </c>
    </row>
    <row r="53" spans="1:9" x14ac:dyDescent="0.25">
      <c r="A53" s="104"/>
      <c r="B53" s="55" t="s">
        <v>203</v>
      </c>
      <c r="C53" s="22" t="s">
        <v>195</v>
      </c>
      <c r="D53" s="22" t="s">
        <v>84</v>
      </c>
      <c r="E53" s="60" t="s">
        <v>90</v>
      </c>
      <c r="F53" s="23" t="s">
        <v>93</v>
      </c>
      <c r="G53" s="24"/>
      <c r="H53" s="22" t="str">
        <f t="shared" si="4"/>
        <v>Bitte ausfüllen</v>
      </c>
      <c r="I53" s="25" t="s">
        <v>95</v>
      </c>
    </row>
    <row r="54" spans="1:9" x14ac:dyDescent="0.25">
      <c r="A54" s="104"/>
      <c r="B54" s="55" t="s">
        <v>204</v>
      </c>
      <c r="C54" s="22" t="s">
        <v>196</v>
      </c>
      <c r="D54" s="22" t="s">
        <v>84</v>
      </c>
      <c r="E54" s="60" t="s">
        <v>90</v>
      </c>
      <c r="F54" s="23" t="s">
        <v>93</v>
      </c>
      <c r="G54" s="24"/>
      <c r="H54" s="22" t="str">
        <f t="shared" si="4"/>
        <v>Bitte ausfüllen</v>
      </c>
      <c r="I54" s="25" t="s">
        <v>95</v>
      </c>
    </row>
    <row r="55" spans="1:9" x14ac:dyDescent="0.25">
      <c r="A55" s="104"/>
      <c r="B55" s="55" t="s">
        <v>205</v>
      </c>
      <c r="C55" s="22" t="s">
        <v>197</v>
      </c>
      <c r="D55" s="22" t="s">
        <v>84</v>
      </c>
      <c r="E55" s="60" t="s">
        <v>90</v>
      </c>
      <c r="F55" s="23" t="s">
        <v>93</v>
      </c>
      <c r="G55" s="24"/>
      <c r="H55" s="22" t="str">
        <f t="shared" si="4"/>
        <v>Bitte ausfüllen</v>
      </c>
      <c r="I55" s="25" t="s">
        <v>95</v>
      </c>
    </row>
    <row r="56" spans="1:9" x14ac:dyDescent="0.25">
      <c r="A56" s="104"/>
      <c r="B56" s="55" t="s">
        <v>214</v>
      </c>
      <c r="C56" s="22" t="s">
        <v>206</v>
      </c>
      <c r="D56" s="22" t="s">
        <v>84</v>
      </c>
      <c r="E56" s="60" t="s">
        <v>90</v>
      </c>
      <c r="F56" s="23" t="s">
        <v>93</v>
      </c>
      <c r="G56" s="24"/>
      <c r="H56" s="22" t="str">
        <f t="shared" si="4"/>
        <v>Bitte ausfüllen</v>
      </c>
      <c r="I56" s="25" t="s">
        <v>95</v>
      </c>
    </row>
    <row r="57" spans="1:9" x14ac:dyDescent="0.25">
      <c r="A57" s="104"/>
      <c r="B57" s="55" t="s">
        <v>215</v>
      </c>
      <c r="C57" s="22" t="s">
        <v>207</v>
      </c>
      <c r="D57" s="22" t="s">
        <v>84</v>
      </c>
      <c r="E57" s="60" t="s">
        <v>90</v>
      </c>
      <c r="F57" s="23" t="s">
        <v>93</v>
      </c>
      <c r="G57" s="24"/>
      <c r="H57" s="22" t="str">
        <f t="shared" si="4"/>
        <v>Bitte ausfüllen</v>
      </c>
      <c r="I57" s="25" t="s">
        <v>95</v>
      </c>
    </row>
    <row r="58" spans="1:9" x14ac:dyDescent="0.25">
      <c r="A58" s="104"/>
      <c r="B58" s="55" t="s">
        <v>216</v>
      </c>
      <c r="C58" s="22" t="s">
        <v>208</v>
      </c>
      <c r="D58" s="22" t="s">
        <v>84</v>
      </c>
      <c r="E58" s="60" t="s">
        <v>90</v>
      </c>
      <c r="F58" s="23" t="s">
        <v>93</v>
      </c>
      <c r="G58" s="24"/>
      <c r="H58" s="22" t="str">
        <f t="shared" si="4"/>
        <v>Bitte ausfüllen</v>
      </c>
      <c r="I58" s="25" t="s">
        <v>95</v>
      </c>
    </row>
    <row r="59" spans="1:9" x14ac:dyDescent="0.25">
      <c r="A59" s="104"/>
      <c r="B59" s="55" t="s">
        <v>217</v>
      </c>
      <c r="C59" s="22" t="s">
        <v>209</v>
      </c>
      <c r="D59" s="22" t="s">
        <v>84</v>
      </c>
      <c r="E59" s="60" t="s">
        <v>90</v>
      </c>
      <c r="F59" s="23" t="s">
        <v>93</v>
      </c>
      <c r="G59" s="24"/>
      <c r="H59" s="22" t="str">
        <f t="shared" si="4"/>
        <v>Bitte ausfüllen</v>
      </c>
      <c r="I59" s="25" t="s">
        <v>95</v>
      </c>
    </row>
    <row r="60" spans="1:9" x14ac:dyDescent="0.25">
      <c r="A60" s="104"/>
      <c r="B60" s="55" t="s">
        <v>218</v>
      </c>
      <c r="C60" s="22" t="s">
        <v>210</v>
      </c>
      <c r="D60" s="22" t="s">
        <v>84</v>
      </c>
      <c r="E60" s="60" t="s">
        <v>90</v>
      </c>
      <c r="F60" s="23" t="s">
        <v>93</v>
      </c>
      <c r="G60" s="24"/>
      <c r="H60" s="22" t="str">
        <f t="shared" si="4"/>
        <v>Bitte ausfüllen</v>
      </c>
      <c r="I60" s="25" t="s">
        <v>95</v>
      </c>
    </row>
    <row r="61" spans="1:9" x14ac:dyDescent="0.25">
      <c r="A61" s="104"/>
      <c r="B61" s="55" t="s">
        <v>219</v>
      </c>
      <c r="C61" s="22" t="s">
        <v>211</v>
      </c>
      <c r="D61" s="22" t="s">
        <v>84</v>
      </c>
      <c r="E61" s="60" t="s">
        <v>90</v>
      </c>
      <c r="F61" s="23" t="s">
        <v>93</v>
      </c>
      <c r="G61" s="24"/>
      <c r="H61" s="22" t="str">
        <f t="shared" si="4"/>
        <v>Bitte ausfüllen</v>
      </c>
      <c r="I61" s="25" t="s">
        <v>95</v>
      </c>
    </row>
    <row r="62" spans="1:9" x14ac:dyDescent="0.25">
      <c r="A62" s="104"/>
      <c r="B62" s="55" t="s">
        <v>220</v>
      </c>
      <c r="C62" s="22" t="s">
        <v>212</v>
      </c>
      <c r="D62" s="22" t="s">
        <v>84</v>
      </c>
      <c r="E62" s="60" t="s">
        <v>90</v>
      </c>
      <c r="F62" s="23" t="s">
        <v>93</v>
      </c>
      <c r="G62" s="24"/>
      <c r="H62" s="22" t="str">
        <f t="shared" si="4"/>
        <v>Bitte ausfüllen</v>
      </c>
      <c r="I62" s="25" t="s">
        <v>95</v>
      </c>
    </row>
    <row r="63" spans="1:9" x14ac:dyDescent="0.25">
      <c r="A63" s="104"/>
      <c r="B63" s="55" t="s">
        <v>221</v>
      </c>
      <c r="C63" s="22" t="s">
        <v>213</v>
      </c>
      <c r="D63" s="22" t="s">
        <v>84</v>
      </c>
      <c r="E63" s="60" t="s">
        <v>90</v>
      </c>
      <c r="F63" s="23" t="s">
        <v>93</v>
      </c>
      <c r="G63" s="24"/>
      <c r="H63" s="22" t="str">
        <f t="shared" si="4"/>
        <v>Bitte ausfüllen</v>
      </c>
      <c r="I63" s="25" t="s">
        <v>95</v>
      </c>
    </row>
    <row r="64" spans="1:9" x14ac:dyDescent="0.25">
      <c r="A64" s="104"/>
      <c r="B64" s="55" t="s">
        <v>222</v>
      </c>
      <c r="C64" s="22" t="s">
        <v>233</v>
      </c>
      <c r="D64" s="22" t="s">
        <v>84</v>
      </c>
      <c r="E64" s="60" t="s">
        <v>90</v>
      </c>
      <c r="F64" s="23" t="s">
        <v>93</v>
      </c>
      <c r="G64" s="24"/>
      <c r="H64" s="22" t="str">
        <f t="shared" si="4"/>
        <v>Bitte ausfüllen</v>
      </c>
      <c r="I64" s="25" t="s">
        <v>95</v>
      </c>
    </row>
    <row r="65" spans="1:9" x14ac:dyDescent="0.25">
      <c r="A65" s="104"/>
      <c r="B65" s="55" t="s">
        <v>223</v>
      </c>
      <c r="C65" s="22" t="s">
        <v>234</v>
      </c>
      <c r="D65" s="22" t="s">
        <v>84</v>
      </c>
      <c r="E65" s="60" t="s">
        <v>90</v>
      </c>
      <c r="F65" s="23" t="s">
        <v>93</v>
      </c>
      <c r="G65" s="24"/>
      <c r="H65" s="22" t="str">
        <f t="shared" si="4"/>
        <v>Bitte ausfüllen</v>
      </c>
      <c r="I65" s="25" t="s">
        <v>95</v>
      </c>
    </row>
    <row r="66" spans="1:9" x14ac:dyDescent="0.25">
      <c r="A66" s="104"/>
      <c r="B66" s="55" t="s">
        <v>224</v>
      </c>
      <c r="C66" s="22" t="s">
        <v>235</v>
      </c>
      <c r="D66" s="22" t="s">
        <v>84</v>
      </c>
      <c r="E66" s="60" t="s">
        <v>90</v>
      </c>
      <c r="F66" s="23" t="s">
        <v>93</v>
      </c>
      <c r="G66" s="24"/>
      <c r="H66" s="22" t="str">
        <f t="shared" si="4"/>
        <v>Bitte ausfüllen</v>
      </c>
      <c r="I66" s="25" t="s">
        <v>95</v>
      </c>
    </row>
    <row r="67" spans="1:9" x14ac:dyDescent="0.25">
      <c r="A67" s="104"/>
      <c r="B67" s="55" t="s">
        <v>225</v>
      </c>
      <c r="C67" s="22" t="s">
        <v>236</v>
      </c>
      <c r="D67" s="22" t="s">
        <v>84</v>
      </c>
      <c r="E67" s="60" t="s">
        <v>90</v>
      </c>
      <c r="F67" s="23" t="s">
        <v>93</v>
      </c>
      <c r="G67" s="24"/>
      <c r="H67" s="22" t="str">
        <f t="shared" si="4"/>
        <v>Bitte ausfüllen</v>
      </c>
      <c r="I67" s="25" t="s">
        <v>95</v>
      </c>
    </row>
    <row r="68" spans="1:9" x14ac:dyDescent="0.25">
      <c r="A68" s="104"/>
      <c r="B68" s="55" t="s">
        <v>226</v>
      </c>
      <c r="C68" s="22" t="s">
        <v>237</v>
      </c>
      <c r="D68" s="22" t="s">
        <v>84</v>
      </c>
      <c r="E68" s="60" t="s">
        <v>90</v>
      </c>
      <c r="F68" s="23" t="s">
        <v>93</v>
      </c>
      <c r="G68" s="24"/>
      <c r="H68" s="22" t="str">
        <f t="shared" si="4"/>
        <v>Bitte ausfüllen</v>
      </c>
      <c r="I68" s="25" t="s">
        <v>95</v>
      </c>
    </row>
    <row r="69" spans="1:9" x14ac:dyDescent="0.25">
      <c r="A69" s="104"/>
      <c r="B69" s="55" t="s">
        <v>227</v>
      </c>
      <c r="C69" s="22" t="s">
        <v>238</v>
      </c>
      <c r="D69" s="22" t="s">
        <v>84</v>
      </c>
      <c r="E69" s="60" t="s">
        <v>90</v>
      </c>
      <c r="F69" s="23" t="s">
        <v>93</v>
      </c>
      <c r="G69" s="24"/>
      <c r="H69" s="22" t="str">
        <f t="shared" si="4"/>
        <v>Bitte ausfüllen</v>
      </c>
      <c r="I69" s="25" t="s">
        <v>95</v>
      </c>
    </row>
    <row r="70" spans="1:9" x14ac:dyDescent="0.25">
      <c r="A70" s="104"/>
      <c r="B70" s="55" t="s">
        <v>228</v>
      </c>
      <c r="C70" s="22" t="s">
        <v>239</v>
      </c>
      <c r="D70" s="22" t="s">
        <v>84</v>
      </c>
      <c r="E70" s="60" t="s">
        <v>90</v>
      </c>
      <c r="F70" s="23" t="s">
        <v>93</v>
      </c>
      <c r="G70" s="24"/>
      <c r="H70" s="22" t="str">
        <f t="shared" si="4"/>
        <v>Bitte ausfüllen</v>
      </c>
      <c r="I70" s="25" t="s">
        <v>95</v>
      </c>
    </row>
    <row r="71" spans="1:9" x14ac:dyDescent="0.25">
      <c r="A71" s="104"/>
      <c r="B71" s="55" t="s">
        <v>229</v>
      </c>
      <c r="C71" s="22" t="s">
        <v>240</v>
      </c>
      <c r="D71" s="22" t="s">
        <v>84</v>
      </c>
      <c r="E71" s="60" t="s">
        <v>90</v>
      </c>
      <c r="F71" s="23" t="s">
        <v>93</v>
      </c>
      <c r="G71" s="24"/>
      <c r="H71" s="22" t="str">
        <f t="shared" si="4"/>
        <v>Bitte ausfüllen</v>
      </c>
      <c r="I71" s="25" t="s">
        <v>95</v>
      </c>
    </row>
    <row r="72" spans="1:9" x14ac:dyDescent="0.25">
      <c r="A72" s="104"/>
      <c r="B72" s="55" t="s">
        <v>230</v>
      </c>
      <c r="C72" s="22" t="s">
        <v>241</v>
      </c>
      <c r="D72" s="22" t="s">
        <v>84</v>
      </c>
      <c r="E72" s="60" t="s">
        <v>90</v>
      </c>
      <c r="F72" s="23" t="s">
        <v>93</v>
      </c>
      <c r="G72" s="24"/>
      <c r="H72" s="22" t="str">
        <f t="shared" si="4"/>
        <v>Bitte ausfüllen</v>
      </c>
      <c r="I72" s="25" t="s">
        <v>95</v>
      </c>
    </row>
    <row r="73" spans="1:9" x14ac:dyDescent="0.25">
      <c r="A73" s="104"/>
      <c r="B73" s="55" t="s">
        <v>231</v>
      </c>
      <c r="C73" s="22" t="s">
        <v>242</v>
      </c>
      <c r="D73" s="22" t="s">
        <v>84</v>
      </c>
      <c r="E73" s="60" t="s">
        <v>90</v>
      </c>
      <c r="F73" s="23" t="s">
        <v>93</v>
      </c>
      <c r="G73" s="24"/>
      <c r="H73" s="22" t="str">
        <f t="shared" si="4"/>
        <v>Bitte ausfüllen</v>
      </c>
      <c r="I73" s="25" t="s">
        <v>95</v>
      </c>
    </row>
    <row r="74" spans="1:9" x14ac:dyDescent="0.25">
      <c r="A74" s="104"/>
      <c r="B74" s="55" t="s">
        <v>232</v>
      </c>
      <c r="C74" s="22" t="s">
        <v>243</v>
      </c>
      <c r="D74" s="22" t="s">
        <v>84</v>
      </c>
      <c r="E74" s="60" t="s">
        <v>90</v>
      </c>
      <c r="F74" s="23" t="s">
        <v>93</v>
      </c>
      <c r="G74" s="24"/>
      <c r="H74" s="22" t="str">
        <f t="shared" si="4"/>
        <v>Bitte ausfüllen</v>
      </c>
      <c r="I74" s="25" t="s">
        <v>95</v>
      </c>
    </row>
    <row r="75" spans="1:9" x14ac:dyDescent="0.25">
      <c r="A75" s="104"/>
      <c r="B75" s="55" t="s">
        <v>244</v>
      </c>
      <c r="C75" s="22" t="s">
        <v>245</v>
      </c>
      <c r="D75" s="22" t="s">
        <v>84</v>
      </c>
      <c r="E75" s="60" t="s">
        <v>90</v>
      </c>
      <c r="F75" s="23" t="s">
        <v>93</v>
      </c>
      <c r="G75" s="24"/>
      <c r="H75" s="22" t="str">
        <f t="shared" si="4"/>
        <v>Bitte ausfüllen</v>
      </c>
      <c r="I75" s="25" t="s">
        <v>95</v>
      </c>
    </row>
    <row r="76" spans="1:9" ht="15.75" thickBot="1" x14ac:dyDescent="0.3">
      <c r="A76" s="105"/>
      <c r="B76" s="56" t="s">
        <v>246</v>
      </c>
      <c r="C76" s="57" t="s">
        <v>247</v>
      </c>
      <c r="D76" s="57" t="s">
        <v>248</v>
      </c>
      <c r="E76" s="61"/>
      <c r="F76" s="28"/>
      <c r="G76" s="29" t="s">
        <v>249</v>
      </c>
      <c r="H76" s="57" t="str">
        <f>IF(ISBLANK(G76),"Bitte ausfüllen",IF(G76="Keine","Nicht erfüllt","Erfüllt"))</f>
        <v>Nicht erfüllt</v>
      </c>
      <c r="I76" s="58" t="s">
        <v>95</v>
      </c>
    </row>
  </sheetData>
  <mergeCells count="10">
    <mergeCell ref="A25:A28"/>
    <mergeCell ref="A29:A30"/>
    <mergeCell ref="A31:A32"/>
    <mergeCell ref="A33:A76"/>
    <mergeCell ref="A1:I1"/>
    <mergeCell ref="A4:A8"/>
    <mergeCell ref="A9:A11"/>
    <mergeCell ref="A12:A13"/>
    <mergeCell ref="A14:A16"/>
    <mergeCell ref="A17:A24"/>
  </mergeCells>
  <dataValidations count="1">
    <dataValidation type="list" allowBlank="1" showInputMessage="1" showErrorMessage="1" sqref="G76">
      <formula1>"Herstellererklärung,Mitgliedschaft RBA,Keine"</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15" zoomScaleNormal="115" workbookViewId="0">
      <selection activeCell="C24" sqref="C24"/>
    </sheetView>
  </sheetViews>
  <sheetFormatPr baseColWidth="10" defaultRowHeight="15" x14ac:dyDescent="0.25"/>
  <cols>
    <col min="1" max="1" width="16.140625" bestFit="1" customWidth="1"/>
    <col min="2" max="2" width="3.7109375" bestFit="1" customWidth="1"/>
    <col min="3" max="3" width="107.7109375" bestFit="1" customWidth="1"/>
    <col min="4" max="4" width="7.85546875" bestFit="1" customWidth="1"/>
    <col min="5" max="5" width="3" style="1" bestFit="1" customWidth="1"/>
    <col min="6" max="6" width="18.7109375" bestFit="1" customWidth="1"/>
    <col min="7" max="7" width="12.85546875" bestFit="1" customWidth="1"/>
    <col min="8" max="8" width="14" bestFit="1" customWidth="1"/>
    <col min="9" max="9" width="15.140625" bestFit="1" customWidth="1"/>
  </cols>
  <sheetData>
    <row r="1" spans="1:9" ht="21" x14ac:dyDescent="0.35">
      <c r="A1" s="102" t="s">
        <v>158</v>
      </c>
      <c r="B1" s="102"/>
      <c r="C1" s="102"/>
      <c r="D1" s="102"/>
      <c r="E1" s="102"/>
      <c r="F1" s="102"/>
      <c r="G1" s="102"/>
      <c r="H1" s="102"/>
      <c r="I1" s="102"/>
    </row>
    <row r="2" spans="1:9" ht="15.75" thickBot="1" x14ac:dyDescent="0.3">
      <c r="F2" s="11"/>
    </row>
    <row r="3" spans="1:9" ht="15.75" thickBot="1" x14ac:dyDescent="0.3">
      <c r="A3" s="12" t="s">
        <v>38</v>
      </c>
      <c r="B3" s="13" t="s">
        <v>39</v>
      </c>
      <c r="C3" s="13" t="s">
        <v>42</v>
      </c>
      <c r="D3" s="13" t="s">
        <v>41</v>
      </c>
      <c r="E3" s="13"/>
      <c r="F3" s="14" t="s">
        <v>40</v>
      </c>
      <c r="G3" s="13" t="s">
        <v>43</v>
      </c>
      <c r="H3" s="13" t="s">
        <v>44</v>
      </c>
      <c r="I3" s="15" t="s">
        <v>45</v>
      </c>
    </row>
    <row r="4" spans="1:9" x14ac:dyDescent="0.25">
      <c r="A4" s="99" t="s">
        <v>29</v>
      </c>
      <c r="B4" s="16" t="s">
        <v>117</v>
      </c>
      <c r="C4" s="2" t="s">
        <v>4</v>
      </c>
      <c r="D4" s="17" t="s">
        <v>76</v>
      </c>
      <c r="E4" s="59" t="s">
        <v>89</v>
      </c>
      <c r="F4" s="18">
        <v>10.1</v>
      </c>
      <c r="G4" s="19"/>
      <c r="H4" s="17" t="str">
        <f>IF(ISBLANK(G4),"Bitte ausfüllen",IF(G4&lt;F4,"Nicht erfüllt","Erfüllt"))</f>
        <v>Bitte ausfüllen</v>
      </c>
      <c r="I4" s="20" t="s">
        <v>95</v>
      </c>
    </row>
    <row r="5" spans="1:9" x14ac:dyDescent="0.25">
      <c r="A5" s="100"/>
      <c r="B5" s="21" t="s">
        <v>118</v>
      </c>
      <c r="C5" s="3" t="s">
        <v>5</v>
      </c>
      <c r="D5" s="22" t="s">
        <v>77</v>
      </c>
      <c r="E5" s="60" t="s">
        <v>89</v>
      </c>
      <c r="F5" s="23">
        <v>1920</v>
      </c>
      <c r="G5" s="24"/>
      <c r="H5" s="22" t="str">
        <f t="shared" ref="H5:H27" si="0">IF(ISBLANK(G5),"Bitte ausfüllen",IF(G5&lt;F5,"Nicht erfüllt","Erfüllt"))</f>
        <v>Bitte ausfüllen</v>
      </c>
      <c r="I5" s="25" t="s">
        <v>95</v>
      </c>
    </row>
    <row r="6" spans="1:9" x14ac:dyDescent="0.25">
      <c r="A6" s="100"/>
      <c r="B6" s="21" t="s">
        <v>119</v>
      </c>
      <c r="C6" s="3" t="s">
        <v>6</v>
      </c>
      <c r="D6" s="22" t="s">
        <v>77</v>
      </c>
      <c r="E6" s="60" t="s">
        <v>89</v>
      </c>
      <c r="F6" s="23">
        <v>1080</v>
      </c>
      <c r="G6" s="24"/>
      <c r="H6" s="22" t="str">
        <f t="shared" si="0"/>
        <v>Bitte ausfüllen</v>
      </c>
      <c r="I6" s="25" t="s">
        <v>95</v>
      </c>
    </row>
    <row r="7" spans="1:9" x14ac:dyDescent="0.25">
      <c r="A7" s="109"/>
      <c r="B7" s="31" t="s">
        <v>120</v>
      </c>
      <c r="C7" s="32" t="s">
        <v>104</v>
      </c>
      <c r="D7" s="33" t="s">
        <v>84</v>
      </c>
      <c r="E7" s="62" t="s">
        <v>90</v>
      </c>
      <c r="F7" s="34" t="s">
        <v>93</v>
      </c>
      <c r="G7" s="35"/>
      <c r="H7" s="33" t="str">
        <f t="shared" ref="H7:H8" si="1">IF(ISBLANK(G7),"Bitte ausfüllen",IF(G7="Ja","Erfüllt","Nicht erfüllt"))</f>
        <v>Bitte ausfüllen</v>
      </c>
      <c r="I7" s="36" t="s">
        <v>95</v>
      </c>
    </row>
    <row r="8" spans="1:9" ht="15.75" thickBot="1" x14ac:dyDescent="0.3">
      <c r="A8" s="101"/>
      <c r="B8" s="26" t="s">
        <v>121</v>
      </c>
      <c r="C8" s="4" t="s">
        <v>102</v>
      </c>
      <c r="D8" s="27" t="s">
        <v>84</v>
      </c>
      <c r="E8" s="61" t="s">
        <v>90</v>
      </c>
      <c r="F8" s="28" t="s">
        <v>93</v>
      </c>
      <c r="G8" s="29"/>
      <c r="H8" s="27" t="str">
        <f t="shared" si="1"/>
        <v>Bitte ausfüllen</v>
      </c>
      <c r="I8" s="30" t="s">
        <v>95</v>
      </c>
    </row>
    <row r="9" spans="1:9" x14ac:dyDescent="0.25">
      <c r="A9" s="99" t="s">
        <v>30</v>
      </c>
      <c r="B9" s="16" t="s">
        <v>122</v>
      </c>
      <c r="C9" s="5" t="s">
        <v>8</v>
      </c>
      <c r="D9" s="17" t="s">
        <v>79</v>
      </c>
      <c r="E9" s="59"/>
      <c r="F9" s="18" t="s">
        <v>149</v>
      </c>
      <c r="G9" s="19"/>
      <c r="H9" s="17" t="str">
        <f>IF(ISBLANK(G9),"Bitte ausfüllen","Erfüllt")</f>
        <v>Bitte ausfüllen</v>
      </c>
      <c r="I9" s="20" t="s">
        <v>95</v>
      </c>
    </row>
    <row r="10" spans="1:9" x14ac:dyDescent="0.25">
      <c r="A10" s="100"/>
      <c r="B10" s="21" t="s">
        <v>123</v>
      </c>
      <c r="C10" s="6" t="s">
        <v>9</v>
      </c>
      <c r="D10" s="22" t="s">
        <v>80</v>
      </c>
      <c r="E10" s="60" t="s">
        <v>89</v>
      </c>
      <c r="F10" s="23">
        <v>2</v>
      </c>
      <c r="G10" s="24"/>
      <c r="H10" s="22" t="str">
        <f t="shared" si="0"/>
        <v>Bitte ausfüllen</v>
      </c>
      <c r="I10" s="25" t="s">
        <v>95</v>
      </c>
    </row>
    <row r="11" spans="1:9" ht="15.75" thickBot="1" x14ac:dyDescent="0.3">
      <c r="A11" s="101"/>
      <c r="B11" s="26" t="s">
        <v>124</v>
      </c>
      <c r="C11" s="7" t="s">
        <v>10</v>
      </c>
      <c r="D11" s="27" t="s">
        <v>80</v>
      </c>
      <c r="E11" s="61" t="s">
        <v>89</v>
      </c>
      <c r="F11" s="28">
        <v>4</v>
      </c>
      <c r="G11" s="29"/>
      <c r="H11" s="27" t="str">
        <f t="shared" si="0"/>
        <v>Bitte ausfüllen</v>
      </c>
      <c r="I11" s="30" t="s">
        <v>95</v>
      </c>
    </row>
    <row r="12" spans="1:9" x14ac:dyDescent="0.25">
      <c r="A12" s="99" t="s">
        <v>31</v>
      </c>
      <c r="B12" s="16" t="s">
        <v>125</v>
      </c>
      <c r="C12" s="5" t="s">
        <v>81</v>
      </c>
      <c r="D12" s="17" t="s">
        <v>79</v>
      </c>
      <c r="E12" s="59" t="s">
        <v>89</v>
      </c>
      <c r="F12" s="18" t="s">
        <v>98</v>
      </c>
      <c r="G12" s="19"/>
      <c r="H12" s="17" t="str">
        <f>IF(ISBLANK(G12),"Bitte ausfüllen",IF(OR(G12="DDR4",G12="LPDDR4",G12="LPDDR4X"),"Nicht erfüllt","Erfüllt"))</f>
        <v>Bitte ausfüllen</v>
      </c>
      <c r="I12" s="20" t="s">
        <v>95</v>
      </c>
    </row>
    <row r="13" spans="1:9" ht="15.75" thickBot="1" x14ac:dyDescent="0.3">
      <c r="A13" s="101"/>
      <c r="B13" s="26" t="s">
        <v>126</v>
      </c>
      <c r="C13" s="7" t="s">
        <v>11</v>
      </c>
      <c r="D13" s="27" t="s">
        <v>82</v>
      </c>
      <c r="E13" s="61" t="s">
        <v>89</v>
      </c>
      <c r="F13" s="28">
        <v>8</v>
      </c>
      <c r="G13" s="29"/>
      <c r="H13" s="27" t="str">
        <f t="shared" si="0"/>
        <v>Bitte ausfüllen</v>
      </c>
      <c r="I13" s="30" t="s">
        <v>95</v>
      </c>
    </row>
    <row r="14" spans="1:9" x14ac:dyDescent="0.25">
      <c r="A14" s="106" t="s">
        <v>32</v>
      </c>
      <c r="B14" s="16" t="s">
        <v>94</v>
      </c>
      <c r="C14" s="5" t="s">
        <v>12</v>
      </c>
      <c r="D14" s="17" t="s">
        <v>82</v>
      </c>
      <c r="E14" s="59" t="s">
        <v>89</v>
      </c>
      <c r="F14" s="65">
        <v>128</v>
      </c>
      <c r="G14" s="19"/>
      <c r="H14" s="17" t="str">
        <f t="shared" si="0"/>
        <v>Bitte ausfüllen</v>
      </c>
      <c r="I14" s="20" t="s">
        <v>95</v>
      </c>
    </row>
    <row r="15" spans="1:9" x14ac:dyDescent="0.25">
      <c r="A15" s="107"/>
      <c r="B15" s="21" t="s">
        <v>127</v>
      </c>
      <c r="C15" s="6" t="s">
        <v>99</v>
      </c>
      <c r="D15" s="22" t="s">
        <v>79</v>
      </c>
      <c r="E15" s="60" t="s">
        <v>89</v>
      </c>
      <c r="F15" s="68" t="s">
        <v>100</v>
      </c>
      <c r="G15" s="24"/>
      <c r="H15" s="22" t="str">
        <f>IF(ISBLANK(G15),"Bitte ausfüllen",IF(OR(G15="Flash",G15="eMMC",G15="SSD"),"Erfüllt","Nicht erfüllt"))</f>
        <v>Bitte ausfüllen</v>
      </c>
      <c r="I15" s="25" t="s">
        <v>95</v>
      </c>
    </row>
    <row r="16" spans="1:9" ht="15.75" thickBot="1" x14ac:dyDescent="0.3">
      <c r="A16" s="108"/>
      <c r="B16" s="26" t="s">
        <v>128</v>
      </c>
      <c r="C16" s="7" t="s">
        <v>261</v>
      </c>
      <c r="D16" s="27" t="s">
        <v>84</v>
      </c>
      <c r="E16" s="61" t="str">
        <f>IF(G14&lt;128,"=","&gt;=")</f>
        <v>=</v>
      </c>
      <c r="F16" s="69" t="str">
        <f>IF(G14&lt;128,"Ja","Nein")</f>
        <v>Ja</v>
      </c>
      <c r="G16" s="29"/>
      <c r="H16" s="27" t="str">
        <f>IF(ISBLANK(G16),"Bitte ausfüllen",IF(F16="Ja",IF(G16="Ja","Erfüllt","Nicht erfüllt"),"Erfüllt"))</f>
        <v>Bitte ausfüllen</v>
      </c>
      <c r="I16" s="30" t="s">
        <v>95</v>
      </c>
    </row>
    <row r="17" spans="1:9" x14ac:dyDescent="0.25">
      <c r="A17" s="106" t="s">
        <v>116</v>
      </c>
      <c r="B17" s="16" t="s">
        <v>129</v>
      </c>
      <c r="C17" s="5" t="s">
        <v>103</v>
      </c>
      <c r="D17" s="17" t="s">
        <v>80</v>
      </c>
      <c r="E17" s="59" t="s">
        <v>89</v>
      </c>
      <c r="F17" s="18">
        <v>1</v>
      </c>
      <c r="G17" s="19"/>
      <c r="H17" s="17" t="str">
        <f t="shared" si="0"/>
        <v>Bitte ausfüllen</v>
      </c>
      <c r="I17" s="20" t="s">
        <v>95</v>
      </c>
    </row>
    <row r="18" spans="1:9" x14ac:dyDescent="0.25">
      <c r="A18" s="107"/>
      <c r="B18" s="21" t="s">
        <v>130</v>
      </c>
      <c r="C18" s="6" t="s">
        <v>17</v>
      </c>
      <c r="D18" s="22" t="s">
        <v>84</v>
      </c>
      <c r="E18" s="60" t="s">
        <v>90</v>
      </c>
      <c r="F18" s="23" t="s">
        <v>93</v>
      </c>
      <c r="G18" s="24"/>
      <c r="H18" s="22" t="str">
        <f>IF(ISBLANK(G18),"Bitte ausfüllen",IF(G18="Ja","Erfüllt","Nicht erfüllt"))</f>
        <v>Bitte ausfüllen</v>
      </c>
      <c r="I18" s="25" t="s">
        <v>95</v>
      </c>
    </row>
    <row r="19" spans="1:9" x14ac:dyDescent="0.25">
      <c r="A19" s="107"/>
      <c r="B19" s="21" t="s">
        <v>131</v>
      </c>
      <c r="C19" s="8" t="s">
        <v>251</v>
      </c>
      <c r="D19" s="22" t="s">
        <v>85</v>
      </c>
      <c r="E19" s="60" t="s">
        <v>89</v>
      </c>
      <c r="F19" s="50">
        <v>5</v>
      </c>
      <c r="G19" s="24"/>
      <c r="H19" s="22" t="str">
        <f t="shared" si="0"/>
        <v>Bitte ausfüllen</v>
      </c>
      <c r="I19" s="25" t="s">
        <v>95</v>
      </c>
    </row>
    <row r="20" spans="1:9" x14ac:dyDescent="0.25">
      <c r="A20" s="107"/>
      <c r="B20" s="21" t="s">
        <v>132</v>
      </c>
      <c r="C20" s="6" t="s">
        <v>111</v>
      </c>
      <c r="D20" s="22" t="s">
        <v>84</v>
      </c>
      <c r="E20" s="60" t="s">
        <v>90</v>
      </c>
      <c r="F20" s="23" t="s">
        <v>93</v>
      </c>
      <c r="G20" s="24"/>
      <c r="H20" s="22" t="str">
        <f>IF(ISBLANK(G20),"Bitte ausfüllen",IF(G20="Ja","Erfüllt","Nicht erfüllt"))</f>
        <v>Bitte ausfüllen</v>
      </c>
      <c r="I20" s="25" t="s">
        <v>95</v>
      </c>
    </row>
    <row r="21" spans="1:9" x14ac:dyDescent="0.25">
      <c r="A21" s="111"/>
      <c r="B21" s="31" t="s">
        <v>62</v>
      </c>
      <c r="C21" s="53" t="s">
        <v>268</v>
      </c>
      <c r="D21" s="22" t="s">
        <v>84</v>
      </c>
      <c r="E21" s="60" t="s">
        <v>90</v>
      </c>
      <c r="F21" s="23" t="s">
        <v>93</v>
      </c>
      <c r="G21" s="24"/>
      <c r="H21" s="22" t="str">
        <f>IF(ISBLANK(G21),"Bitte ausfüllen",IF(G21="Ja","Erfüllt","Nicht erfüllt"))</f>
        <v>Bitte ausfüllen</v>
      </c>
      <c r="I21" s="25" t="s">
        <v>95</v>
      </c>
    </row>
    <row r="22" spans="1:9" ht="15.75" thickBot="1" x14ac:dyDescent="0.3">
      <c r="A22" s="108"/>
      <c r="B22" s="26" t="s">
        <v>63</v>
      </c>
      <c r="C22" s="9" t="s">
        <v>110</v>
      </c>
      <c r="D22" s="27" t="s">
        <v>84</v>
      </c>
      <c r="E22" s="61" t="s">
        <v>90</v>
      </c>
      <c r="F22" s="28" t="s">
        <v>93</v>
      </c>
      <c r="G22" s="29"/>
      <c r="H22" s="27" t="str">
        <f t="shared" ref="H22:H25" si="2">IF(ISBLANK(G22),"Bitte ausfüllen",IF(G22="Ja","Erfüllt","Nicht erfüllt"))</f>
        <v>Bitte ausfüllen</v>
      </c>
      <c r="I22" s="30" t="s">
        <v>95</v>
      </c>
    </row>
    <row r="23" spans="1:9" x14ac:dyDescent="0.25">
      <c r="A23" s="99" t="s">
        <v>34</v>
      </c>
      <c r="B23" s="16" t="s">
        <v>139</v>
      </c>
      <c r="C23" s="5" t="s">
        <v>107</v>
      </c>
      <c r="D23" s="17" t="s">
        <v>84</v>
      </c>
      <c r="E23" s="59" t="s">
        <v>90</v>
      </c>
      <c r="F23" s="18" t="s">
        <v>93</v>
      </c>
      <c r="G23" s="19"/>
      <c r="H23" s="17" t="str">
        <f t="shared" si="2"/>
        <v>Bitte ausfüllen</v>
      </c>
      <c r="I23" s="20" t="s">
        <v>95</v>
      </c>
    </row>
    <row r="24" spans="1:9" x14ac:dyDescent="0.25">
      <c r="A24" s="100"/>
      <c r="B24" s="21" t="s">
        <v>140</v>
      </c>
      <c r="C24" s="6" t="s">
        <v>114</v>
      </c>
      <c r="D24" s="22" t="s">
        <v>84</v>
      </c>
      <c r="E24" s="60" t="s">
        <v>90</v>
      </c>
      <c r="F24" s="23" t="s">
        <v>93</v>
      </c>
      <c r="G24" s="24"/>
      <c r="H24" s="22" t="str">
        <f t="shared" si="2"/>
        <v>Bitte ausfüllen</v>
      </c>
      <c r="I24" s="25" t="s">
        <v>95</v>
      </c>
    </row>
    <row r="25" spans="1:9" ht="15.75" thickBot="1" x14ac:dyDescent="0.3">
      <c r="A25" s="101"/>
      <c r="B25" s="26" t="s">
        <v>141</v>
      </c>
      <c r="C25" s="7" t="s">
        <v>260</v>
      </c>
      <c r="D25" s="27" t="s">
        <v>84</v>
      </c>
      <c r="E25" s="61" t="s">
        <v>90</v>
      </c>
      <c r="F25" s="28" t="s">
        <v>93</v>
      </c>
      <c r="G25" s="29"/>
      <c r="H25" s="27" t="str">
        <f t="shared" si="2"/>
        <v>Bitte ausfüllen</v>
      </c>
      <c r="I25" s="30" t="s">
        <v>95</v>
      </c>
    </row>
    <row r="26" spans="1:9" ht="15.75" thickBot="1" x14ac:dyDescent="0.3">
      <c r="A26" s="43" t="s">
        <v>35</v>
      </c>
      <c r="B26" s="44" t="s">
        <v>138</v>
      </c>
      <c r="C26" s="45" t="s">
        <v>159</v>
      </c>
      <c r="D26" s="46" t="s">
        <v>105</v>
      </c>
      <c r="E26" s="63" t="s">
        <v>91</v>
      </c>
      <c r="F26" s="47">
        <v>600</v>
      </c>
      <c r="G26" s="48"/>
      <c r="H26" s="46" t="str">
        <f>IF(ISBLANK(G26),"Bitte ausfüllen",IF(G26&gt;F26,"Nicht erfüllt","Erfüllt"))</f>
        <v>Bitte ausfüllen</v>
      </c>
      <c r="I26" s="49" t="s">
        <v>95</v>
      </c>
    </row>
    <row r="27" spans="1:9" x14ac:dyDescent="0.25">
      <c r="A27" s="110" t="s">
        <v>36</v>
      </c>
      <c r="B27" s="37" t="s">
        <v>133</v>
      </c>
      <c r="C27" s="38" t="s">
        <v>112</v>
      </c>
      <c r="D27" s="39" t="s">
        <v>113</v>
      </c>
      <c r="E27" s="64" t="s">
        <v>89</v>
      </c>
      <c r="F27" s="40">
        <v>7000</v>
      </c>
      <c r="G27" s="41"/>
      <c r="H27" s="39" t="str">
        <f t="shared" si="0"/>
        <v>Bitte ausfüllen</v>
      </c>
      <c r="I27" s="42" t="s">
        <v>95</v>
      </c>
    </row>
    <row r="28" spans="1:9" ht="15.75" thickBot="1" x14ac:dyDescent="0.3">
      <c r="A28" s="101"/>
      <c r="B28" s="26" t="s">
        <v>134</v>
      </c>
      <c r="C28" s="4" t="s">
        <v>26</v>
      </c>
      <c r="D28" s="27" t="s">
        <v>84</v>
      </c>
      <c r="E28" s="61" t="s">
        <v>90</v>
      </c>
      <c r="F28" s="28" t="s">
        <v>93</v>
      </c>
      <c r="G28" s="29"/>
      <c r="H28" s="27" t="str">
        <f>IF(ISBLANK(G28),"Bitte ausfüllen",IF(G28="Ja","Erfüllt","Nicht erfüllt"))</f>
        <v>Bitte ausfüllen</v>
      </c>
      <c r="I28" s="30" t="s">
        <v>95</v>
      </c>
    </row>
    <row r="29" spans="1:9" x14ac:dyDescent="0.25">
      <c r="A29" s="99" t="s">
        <v>37</v>
      </c>
      <c r="B29" s="16" t="s">
        <v>136</v>
      </c>
      <c r="C29" s="5" t="s">
        <v>27</v>
      </c>
      <c r="D29" s="17" t="s">
        <v>84</v>
      </c>
      <c r="E29" s="59" t="s">
        <v>90</v>
      </c>
      <c r="F29" s="18" t="s">
        <v>93</v>
      </c>
      <c r="G29" s="19"/>
      <c r="H29" s="17" t="str">
        <f>IF(ISBLANK(G29),"Bitte ausfüllen",IF(G29="Ja","Erfüllt","Nicht erfüllt"))</f>
        <v>Bitte ausfüllen</v>
      </c>
      <c r="I29" s="20" t="s">
        <v>95</v>
      </c>
    </row>
    <row r="30" spans="1:9" ht="15.75" thickBot="1" x14ac:dyDescent="0.3">
      <c r="A30" s="101"/>
      <c r="B30" s="26" t="s">
        <v>137</v>
      </c>
      <c r="C30" s="7" t="s">
        <v>265</v>
      </c>
      <c r="D30" s="27" t="s">
        <v>84</v>
      </c>
      <c r="E30" s="61" t="s">
        <v>90</v>
      </c>
      <c r="F30" s="28" t="s">
        <v>93</v>
      </c>
      <c r="G30" s="29"/>
      <c r="H30" s="27" t="str">
        <f t="shared" ref="H30" si="3">IF(ISBLANK(G30),"Bitte ausfüllen",IF(G30&lt;F30,"Nicht erfüllt","Erfüllt"))</f>
        <v>Bitte ausfüllen</v>
      </c>
      <c r="I30" s="30" t="s">
        <v>95</v>
      </c>
    </row>
    <row r="31" spans="1:9" ht="14.45" customHeight="1" x14ac:dyDescent="0.25">
      <c r="A31" s="103" t="s">
        <v>266</v>
      </c>
      <c r="B31" s="54" t="s">
        <v>167</v>
      </c>
      <c r="C31" s="5" t="s">
        <v>160</v>
      </c>
      <c r="D31" s="17" t="s">
        <v>84</v>
      </c>
      <c r="E31" s="59" t="s">
        <v>90</v>
      </c>
      <c r="F31" s="18" t="s">
        <v>93</v>
      </c>
      <c r="G31" s="19"/>
      <c r="H31" s="17" t="str">
        <f t="shared" ref="H31:H73" si="4">IF(ISBLANK(G31),"Bitte ausfüllen",IF(G31="Ja","Erfüllt","Nicht erfüllt"))</f>
        <v>Bitte ausfüllen</v>
      </c>
      <c r="I31" s="20" t="s">
        <v>95</v>
      </c>
    </row>
    <row r="32" spans="1:9" x14ac:dyDescent="0.25">
      <c r="A32" s="104"/>
      <c r="B32" s="55" t="s">
        <v>168</v>
      </c>
      <c r="C32" s="6" t="s">
        <v>161</v>
      </c>
      <c r="D32" s="22" t="s">
        <v>84</v>
      </c>
      <c r="E32" s="60" t="s">
        <v>90</v>
      </c>
      <c r="F32" s="23" t="s">
        <v>93</v>
      </c>
      <c r="G32" s="24"/>
      <c r="H32" s="22" t="str">
        <f t="shared" si="4"/>
        <v>Bitte ausfüllen</v>
      </c>
      <c r="I32" s="25" t="s">
        <v>95</v>
      </c>
    </row>
    <row r="33" spans="1:9" x14ac:dyDescent="0.25">
      <c r="A33" s="104"/>
      <c r="B33" s="55" t="s">
        <v>169</v>
      </c>
      <c r="C33" s="22" t="s">
        <v>162</v>
      </c>
      <c r="D33" s="22" t="s">
        <v>84</v>
      </c>
      <c r="E33" s="60" t="s">
        <v>90</v>
      </c>
      <c r="F33" s="23" t="s">
        <v>93</v>
      </c>
      <c r="G33" s="24"/>
      <c r="H33" s="22" t="str">
        <f t="shared" si="4"/>
        <v>Bitte ausfüllen</v>
      </c>
      <c r="I33" s="25" t="s">
        <v>95</v>
      </c>
    </row>
    <row r="34" spans="1:9" x14ac:dyDescent="0.25">
      <c r="A34" s="104"/>
      <c r="B34" s="55" t="s">
        <v>170</v>
      </c>
      <c r="C34" s="22" t="s">
        <v>163</v>
      </c>
      <c r="D34" s="22" t="s">
        <v>84</v>
      </c>
      <c r="E34" s="60" t="s">
        <v>90</v>
      </c>
      <c r="F34" s="23" t="s">
        <v>93</v>
      </c>
      <c r="G34" s="24"/>
      <c r="H34" s="22" t="str">
        <f t="shared" si="4"/>
        <v>Bitte ausfüllen</v>
      </c>
      <c r="I34" s="25" t="s">
        <v>95</v>
      </c>
    </row>
    <row r="35" spans="1:9" x14ac:dyDescent="0.25">
      <c r="A35" s="104"/>
      <c r="B35" s="55" t="s">
        <v>171</v>
      </c>
      <c r="C35" s="22" t="s">
        <v>164</v>
      </c>
      <c r="D35" s="22" t="s">
        <v>84</v>
      </c>
      <c r="E35" s="60" t="s">
        <v>90</v>
      </c>
      <c r="F35" s="23" t="s">
        <v>93</v>
      </c>
      <c r="G35" s="24"/>
      <c r="H35" s="22" t="str">
        <f t="shared" si="4"/>
        <v>Bitte ausfüllen</v>
      </c>
      <c r="I35" s="25" t="s">
        <v>95</v>
      </c>
    </row>
    <row r="36" spans="1:9" x14ac:dyDescent="0.25">
      <c r="A36" s="104"/>
      <c r="B36" s="55" t="s">
        <v>172</v>
      </c>
      <c r="C36" s="22" t="s">
        <v>165</v>
      </c>
      <c r="D36" s="22" t="s">
        <v>84</v>
      </c>
      <c r="E36" s="60" t="s">
        <v>90</v>
      </c>
      <c r="F36" s="23" t="s">
        <v>93</v>
      </c>
      <c r="G36" s="24"/>
      <c r="H36" s="22" t="str">
        <f t="shared" si="4"/>
        <v>Bitte ausfüllen</v>
      </c>
      <c r="I36" s="25" t="s">
        <v>95</v>
      </c>
    </row>
    <row r="37" spans="1:9" x14ac:dyDescent="0.25">
      <c r="A37" s="104"/>
      <c r="B37" s="55" t="s">
        <v>173</v>
      </c>
      <c r="C37" s="22" t="s">
        <v>166</v>
      </c>
      <c r="D37" s="22" t="s">
        <v>84</v>
      </c>
      <c r="E37" s="60" t="s">
        <v>90</v>
      </c>
      <c r="F37" s="23" t="s">
        <v>93</v>
      </c>
      <c r="G37" s="24"/>
      <c r="H37" s="22" t="str">
        <f t="shared" si="4"/>
        <v>Bitte ausfüllen</v>
      </c>
      <c r="I37" s="25" t="s">
        <v>95</v>
      </c>
    </row>
    <row r="38" spans="1:9" x14ac:dyDescent="0.25">
      <c r="A38" s="104"/>
      <c r="B38" s="55" t="s">
        <v>182</v>
      </c>
      <c r="C38" s="22" t="s">
        <v>174</v>
      </c>
      <c r="D38" s="22" t="s">
        <v>84</v>
      </c>
      <c r="E38" s="60" t="s">
        <v>90</v>
      </c>
      <c r="F38" s="23" t="s">
        <v>93</v>
      </c>
      <c r="G38" s="24"/>
      <c r="H38" s="22" t="str">
        <f t="shared" si="4"/>
        <v>Bitte ausfüllen</v>
      </c>
      <c r="I38" s="25" t="s">
        <v>95</v>
      </c>
    </row>
    <row r="39" spans="1:9" x14ac:dyDescent="0.25">
      <c r="A39" s="104"/>
      <c r="B39" s="55" t="s">
        <v>183</v>
      </c>
      <c r="C39" s="22" t="s">
        <v>175</v>
      </c>
      <c r="D39" s="22" t="s">
        <v>84</v>
      </c>
      <c r="E39" s="60" t="s">
        <v>90</v>
      </c>
      <c r="F39" s="23" t="s">
        <v>93</v>
      </c>
      <c r="G39" s="24"/>
      <c r="H39" s="22" t="str">
        <f t="shared" si="4"/>
        <v>Bitte ausfüllen</v>
      </c>
      <c r="I39" s="25" t="s">
        <v>95</v>
      </c>
    </row>
    <row r="40" spans="1:9" x14ac:dyDescent="0.25">
      <c r="A40" s="104"/>
      <c r="B40" s="55" t="s">
        <v>184</v>
      </c>
      <c r="C40" s="22" t="s">
        <v>176</v>
      </c>
      <c r="D40" s="22" t="s">
        <v>84</v>
      </c>
      <c r="E40" s="60" t="s">
        <v>90</v>
      </c>
      <c r="F40" s="23" t="s">
        <v>93</v>
      </c>
      <c r="G40" s="24"/>
      <c r="H40" s="22" t="str">
        <f t="shared" si="4"/>
        <v>Bitte ausfüllen</v>
      </c>
      <c r="I40" s="25" t="s">
        <v>95</v>
      </c>
    </row>
    <row r="41" spans="1:9" x14ac:dyDescent="0.25">
      <c r="A41" s="104"/>
      <c r="B41" s="55" t="s">
        <v>185</v>
      </c>
      <c r="C41" s="22" t="s">
        <v>177</v>
      </c>
      <c r="D41" s="22" t="s">
        <v>84</v>
      </c>
      <c r="E41" s="60" t="s">
        <v>90</v>
      </c>
      <c r="F41" s="23" t="s">
        <v>93</v>
      </c>
      <c r="G41" s="24"/>
      <c r="H41" s="22" t="str">
        <f t="shared" si="4"/>
        <v>Bitte ausfüllen</v>
      </c>
      <c r="I41" s="25" t="s">
        <v>95</v>
      </c>
    </row>
    <row r="42" spans="1:9" x14ac:dyDescent="0.25">
      <c r="A42" s="104"/>
      <c r="B42" s="55" t="s">
        <v>186</v>
      </c>
      <c r="C42" s="22" t="s">
        <v>178</v>
      </c>
      <c r="D42" s="22" t="s">
        <v>84</v>
      </c>
      <c r="E42" s="60" t="s">
        <v>90</v>
      </c>
      <c r="F42" s="23" t="s">
        <v>93</v>
      </c>
      <c r="G42" s="24"/>
      <c r="H42" s="22" t="str">
        <f t="shared" si="4"/>
        <v>Bitte ausfüllen</v>
      </c>
      <c r="I42" s="25" t="s">
        <v>95</v>
      </c>
    </row>
    <row r="43" spans="1:9" x14ac:dyDescent="0.25">
      <c r="A43" s="104"/>
      <c r="B43" s="55" t="s">
        <v>187</v>
      </c>
      <c r="C43" s="22" t="s">
        <v>179</v>
      </c>
      <c r="D43" s="22" t="s">
        <v>84</v>
      </c>
      <c r="E43" s="60" t="s">
        <v>90</v>
      </c>
      <c r="F43" s="23" t="s">
        <v>93</v>
      </c>
      <c r="G43" s="24"/>
      <c r="H43" s="22" t="str">
        <f t="shared" si="4"/>
        <v>Bitte ausfüllen</v>
      </c>
      <c r="I43" s="25" t="s">
        <v>95</v>
      </c>
    </row>
    <row r="44" spans="1:9" x14ac:dyDescent="0.25">
      <c r="A44" s="104"/>
      <c r="B44" s="55" t="s">
        <v>188</v>
      </c>
      <c r="C44" s="22" t="s">
        <v>180</v>
      </c>
      <c r="D44" s="22" t="s">
        <v>84</v>
      </c>
      <c r="E44" s="60" t="s">
        <v>90</v>
      </c>
      <c r="F44" s="23" t="s">
        <v>93</v>
      </c>
      <c r="G44" s="24"/>
      <c r="H44" s="22" t="str">
        <f t="shared" si="4"/>
        <v>Bitte ausfüllen</v>
      </c>
      <c r="I44" s="25" t="s">
        <v>95</v>
      </c>
    </row>
    <row r="45" spans="1:9" x14ac:dyDescent="0.25">
      <c r="A45" s="104"/>
      <c r="B45" s="55" t="s">
        <v>189</v>
      </c>
      <c r="C45" s="22" t="s">
        <v>181</v>
      </c>
      <c r="D45" s="22" t="s">
        <v>84</v>
      </c>
      <c r="E45" s="60" t="s">
        <v>90</v>
      </c>
      <c r="F45" s="23" t="s">
        <v>93</v>
      </c>
      <c r="G45" s="24"/>
      <c r="H45" s="22" t="str">
        <f t="shared" si="4"/>
        <v>Bitte ausfüllen</v>
      </c>
      <c r="I45" s="25" t="s">
        <v>95</v>
      </c>
    </row>
    <row r="46" spans="1:9" x14ac:dyDescent="0.25">
      <c r="A46" s="104"/>
      <c r="B46" s="55" t="s">
        <v>198</v>
      </c>
      <c r="C46" s="22" t="s">
        <v>190</v>
      </c>
      <c r="D46" s="22" t="s">
        <v>84</v>
      </c>
      <c r="E46" s="60" t="s">
        <v>90</v>
      </c>
      <c r="F46" s="23" t="s">
        <v>93</v>
      </c>
      <c r="G46" s="24"/>
      <c r="H46" s="22" t="str">
        <f t="shared" si="4"/>
        <v>Bitte ausfüllen</v>
      </c>
      <c r="I46" s="25" t="s">
        <v>95</v>
      </c>
    </row>
    <row r="47" spans="1:9" x14ac:dyDescent="0.25">
      <c r="A47" s="104"/>
      <c r="B47" s="55" t="s">
        <v>199</v>
      </c>
      <c r="C47" s="22" t="s">
        <v>191</v>
      </c>
      <c r="D47" s="22" t="s">
        <v>84</v>
      </c>
      <c r="E47" s="60" t="s">
        <v>90</v>
      </c>
      <c r="F47" s="23" t="s">
        <v>93</v>
      </c>
      <c r="G47" s="24"/>
      <c r="H47" s="22" t="str">
        <f t="shared" si="4"/>
        <v>Bitte ausfüllen</v>
      </c>
      <c r="I47" s="25" t="s">
        <v>95</v>
      </c>
    </row>
    <row r="48" spans="1:9" x14ac:dyDescent="0.25">
      <c r="A48" s="104"/>
      <c r="B48" s="55" t="s">
        <v>200</v>
      </c>
      <c r="C48" s="22" t="s">
        <v>192</v>
      </c>
      <c r="D48" s="22" t="s">
        <v>84</v>
      </c>
      <c r="E48" s="60" t="s">
        <v>90</v>
      </c>
      <c r="F48" s="23" t="s">
        <v>93</v>
      </c>
      <c r="G48" s="24"/>
      <c r="H48" s="22" t="str">
        <f t="shared" si="4"/>
        <v>Bitte ausfüllen</v>
      </c>
      <c r="I48" s="25" t="s">
        <v>95</v>
      </c>
    </row>
    <row r="49" spans="1:9" x14ac:dyDescent="0.25">
      <c r="A49" s="104"/>
      <c r="B49" s="55" t="s">
        <v>201</v>
      </c>
      <c r="C49" s="22" t="s">
        <v>193</v>
      </c>
      <c r="D49" s="22" t="s">
        <v>84</v>
      </c>
      <c r="E49" s="60" t="s">
        <v>90</v>
      </c>
      <c r="F49" s="23" t="s">
        <v>93</v>
      </c>
      <c r="G49" s="24"/>
      <c r="H49" s="22" t="str">
        <f t="shared" si="4"/>
        <v>Bitte ausfüllen</v>
      </c>
      <c r="I49" s="25" t="s">
        <v>95</v>
      </c>
    </row>
    <row r="50" spans="1:9" x14ac:dyDescent="0.25">
      <c r="A50" s="104"/>
      <c r="B50" s="55" t="s">
        <v>202</v>
      </c>
      <c r="C50" s="22" t="s">
        <v>194</v>
      </c>
      <c r="D50" s="22" t="s">
        <v>84</v>
      </c>
      <c r="E50" s="60" t="s">
        <v>90</v>
      </c>
      <c r="F50" s="23" t="s">
        <v>93</v>
      </c>
      <c r="G50" s="24"/>
      <c r="H50" s="22" t="str">
        <f t="shared" si="4"/>
        <v>Bitte ausfüllen</v>
      </c>
      <c r="I50" s="25" t="s">
        <v>95</v>
      </c>
    </row>
    <row r="51" spans="1:9" x14ac:dyDescent="0.25">
      <c r="A51" s="104"/>
      <c r="B51" s="55" t="s">
        <v>203</v>
      </c>
      <c r="C51" s="22" t="s">
        <v>195</v>
      </c>
      <c r="D51" s="22" t="s">
        <v>84</v>
      </c>
      <c r="E51" s="60" t="s">
        <v>90</v>
      </c>
      <c r="F51" s="23" t="s">
        <v>93</v>
      </c>
      <c r="G51" s="24"/>
      <c r="H51" s="22" t="str">
        <f t="shared" si="4"/>
        <v>Bitte ausfüllen</v>
      </c>
      <c r="I51" s="25" t="s">
        <v>95</v>
      </c>
    </row>
    <row r="52" spans="1:9" x14ac:dyDescent="0.25">
      <c r="A52" s="104"/>
      <c r="B52" s="55" t="s">
        <v>204</v>
      </c>
      <c r="C52" s="22" t="s">
        <v>196</v>
      </c>
      <c r="D52" s="22" t="s">
        <v>84</v>
      </c>
      <c r="E52" s="60" t="s">
        <v>90</v>
      </c>
      <c r="F52" s="23" t="s">
        <v>93</v>
      </c>
      <c r="G52" s="24"/>
      <c r="H52" s="22" t="str">
        <f t="shared" si="4"/>
        <v>Bitte ausfüllen</v>
      </c>
      <c r="I52" s="25" t="s">
        <v>95</v>
      </c>
    </row>
    <row r="53" spans="1:9" x14ac:dyDescent="0.25">
      <c r="A53" s="104"/>
      <c r="B53" s="55" t="s">
        <v>205</v>
      </c>
      <c r="C53" s="22" t="s">
        <v>197</v>
      </c>
      <c r="D53" s="22" t="s">
        <v>84</v>
      </c>
      <c r="E53" s="60" t="s">
        <v>90</v>
      </c>
      <c r="F53" s="23" t="s">
        <v>93</v>
      </c>
      <c r="G53" s="24"/>
      <c r="H53" s="22" t="str">
        <f t="shared" si="4"/>
        <v>Bitte ausfüllen</v>
      </c>
      <c r="I53" s="25" t="s">
        <v>95</v>
      </c>
    </row>
    <row r="54" spans="1:9" x14ac:dyDescent="0.25">
      <c r="A54" s="104"/>
      <c r="B54" s="55" t="s">
        <v>214</v>
      </c>
      <c r="C54" s="22" t="s">
        <v>206</v>
      </c>
      <c r="D54" s="22" t="s">
        <v>84</v>
      </c>
      <c r="E54" s="60" t="s">
        <v>90</v>
      </c>
      <c r="F54" s="23" t="s">
        <v>93</v>
      </c>
      <c r="G54" s="24"/>
      <c r="H54" s="22" t="str">
        <f t="shared" si="4"/>
        <v>Bitte ausfüllen</v>
      </c>
      <c r="I54" s="25" t="s">
        <v>95</v>
      </c>
    </row>
    <row r="55" spans="1:9" x14ac:dyDescent="0.25">
      <c r="A55" s="104"/>
      <c r="B55" s="55" t="s">
        <v>215</v>
      </c>
      <c r="C55" s="22" t="s">
        <v>207</v>
      </c>
      <c r="D55" s="22" t="s">
        <v>84</v>
      </c>
      <c r="E55" s="60" t="s">
        <v>90</v>
      </c>
      <c r="F55" s="23" t="s">
        <v>93</v>
      </c>
      <c r="G55" s="24"/>
      <c r="H55" s="22" t="str">
        <f t="shared" si="4"/>
        <v>Bitte ausfüllen</v>
      </c>
      <c r="I55" s="25" t="s">
        <v>95</v>
      </c>
    </row>
    <row r="56" spans="1:9" x14ac:dyDescent="0.25">
      <c r="A56" s="104"/>
      <c r="B56" s="55" t="s">
        <v>216</v>
      </c>
      <c r="C56" s="22" t="s">
        <v>208</v>
      </c>
      <c r="D56" s="22" t="s">
        <v>84</v>
      </c>
      <c r="E56" s="60" t="s">
        <v>90</v>
      </c>
      <c r="F56" s="23" t="s">
        <v>93</v>
      </c>
      <c r="G56" s="24"/>
      <c r="H56" s="22" t="str">
        <f t="shared" si="4"/>
        <v>Bitte ausfüllen</v>
      </c>
      <c r="I56" s="25" t="s">
        <v>95</v>
      </c>
    </row>
    <row r="57" spans="1:9" x14ac:dyDescent="0.25">
      <c r="A57" s="104"/>
      <c r="B57" s="55" t="s">
        <v>217</v>
      </c>
      <c r="C57" s="22" t="s">
        <v>209</v>
      </c>
      <c r="D57" s="22" t="s">
        <v>84</v>
      </c>
      <c r="E57" s="60" t="s">
        <v>90</v>
      </c>
      <c r="F57" s="23" t="s">
        <v>93</v>
      </c>
      <c r="G57" s="24"/>
      <c r="H57" s="22" t="str">
        <f t="shared" si="4"/>
        <v>Bitte ausfüllen</v>
      </c>
      <c r="I57" s="25" t="s">
        <v>95</v>
      </c>
    </row>
    <row r="58" spans="1:9" x14ac:dyDescent="0.25">
      <c r="A58" s="104"/>
      <c r="B58" s="55" t="s">
        <v>218</v>
      </c>
      <c r="C58" s="22" t="s">
        <v>210</v>
      </c>
      <c r="D58" s="22" t="s">
        <v>84</v>
      </c>
      <c r="E58" s="60" t="s">
        <v>90</v>
      </c>
      <c r="F58" s="23" t="s">
        <v>93</v>
      </c>
      <c r="G58" s="24"/>
      <c r="H58" s="22" t="str">
        <f t="shared" si="4"/>
        <v>Bitte ausfüllen</v>
      </c>
      <c r="I58" s="25" t="s">
        <v>95</v>
      </c>
    </row>
    <row r="59" spans="1:9" x14ac:dyDescent="0.25">
      <c r="A59" s="104"/>
      <c r="B59" s="55" t="s">
        <v>219</v>
      </c>
      <c r="C59" s="22" t="s">
        <v>211</v>
      </c>
      <c r="D59" s="22" t="s">
        <v>84</v>
      </c>
      <c r="E59" s="60" t="s">
        <v>90</v>
      </c>
      <c r="F59" s="23" t="s">
        <v>93</v>
      </c>
      <c r="G59" s="24"/>
      <c r="H59" s="22" t="str">
        <f t="shared" si="4"/>
        <v>Bitte ausfüllen</v>
      </c>
      <c r="I59" s="25" t="s">
        <v>95</v>
      </c>
    </row>
    <row r="60" spans="1:9" x14ac:dyDescent="0.25">
      <c r="A60" s="104"/>
      <c r="B60" s="55" t="s">
        <v>220</v>
      </c>
      <c r="C60" s="22" t="s">
        <v>212</v>
      </c>
      <c r="D60" s="22" t="s">
        <v>84</v>
      </c>
      <c r="E60" s="60" t="s">
        <v>90</v>
      </c>
      <c r="F60" s="23" t="s">
        <v>93</v>
      </c>
      <c r="G60" s="24"/>
      <c r="H60" s="22" t="str">
        <f t="shared" si="4"/>
        <v>Bitte ausfüllen</v>
      </c>
      <c r="I60" s="25" t="s">
        <v>95</v>
      </c>
    </row>
    <row r="61" spans="1:9" x14ac:dyDescent="0.25">
      <c r="A61" s="104"/>
      <c r="B61" s="55" t="s">
        <v>221</v>
      </c>
      <c r="C61" s="22" t="s">
        <v>213</v>
      </c>
      <c r="D61" s="22" t="s">
        <v>84</v>
      </c>
      <c r="E61" s="60" t="s">
        <v>90</v>
      </c>
      <c r="F61" s="23" t="s">
        <v>93</v>
      </c>
      <c r="G61" s="24"/>
      <c r="H61" s="22" t="str">
        <f t="shared" si="4"/>
        <v>Bitte ausfüllen</v>
      </c>
      <c r="I61" s="25" t="s">
        <v>95</v>
      </c>
    </row>
    <row r="62" spans="1:9" x14ac:dyDescent="0.25">
      <c r="A62" s="104"/>
      <c r="B62" s="55" t="s">
        <v>222</v>
      </c>
      <c r="C62" s="22" t="s">
        <v>233</v>
      </c>
      <c r="D62" s="22" t="s">
        <v>84</v>
      </c>
      <c r="E62" s="60" t="s">
        <v>90</v>
      </c>
      <c r="F62" s="23" t="s">
        <v>93</v>
      </c>
      <c r="G62" s="24"/>
      <c r="H62" s="22" t="str">
        <f t="shared" si="4"/>
        <v>Bitte ausfüllen</v>
      </c>
      <c r="I62" s="25" t="s">
        <v>95</v>
      </c>
    </row>
    <row r="63" spans="1:9" x14ac:dyDescent="0.25">
      <c r="A63" s="104"/>
      <c r="B63" s="55" t="s">
        <v>223</v>
      </c>
      <c r="C63" s="22" t="s">
        <v>234</v>
      </c>
      <c r="D63" s="22" t="s">
        <v>84</v>
      </c>
      <c r="E63" s="60" t="s">
        <v>90</v>
      </c>
      <c r="F63" s="23" t="s">
        <v>93</v>
      </c>
      <c r="G63" s="24"/>
      <c r="H63" s="22" t="str">
        <f t="shared" si="4"/>
        <v>Bitte ausfüllen</v>
      </c>
      <c r="I63" s="25" t="s">
        <v>95</v>
      </c>
    </row>
    <row r="64" spans="1:9" x14ac:dyDescent="0.25">
      <c r="A64" s="104"/>
      <c r="B64" s="55" t="s">
        <v>224</v>
      </c>
      <c r="C64" s="22" t="s">
        <v>235</v>
      </c>
      <c r="D64" s="22" t="s">
        <v>84</v>
      </c>
      <c r="E64" s="60" t="s">
        <v>90</v>
      </c>
      <c r="F64" s="23" t="s">
        <v>93</v>
      </c>
      <c r="G64" s="24"/>
      <c r="H64" s="22" t="str">
        <f t="shared" si="4"/>
        <v>Bitte ausfüllen</v>
      </c>
      <c r="I64" s="25" t="s">
        <v>95</v>
      </c>
    </row>
    <row r="65" spans="1:9" x14ac:dyDescent="0.25">
      <c r="A65" s="104"/>
      <c r="B65" s="55" t="s">
        <v>225</v>
      </c>
      <c r="C65" s="22" t="s">
        <v>236</v>
      </c>
      <c r="D65" s="22" t="s">
        <v>84</v>
      </c>
      <c r="E65" s="60" t="s">
        <v>90</v>
      </c>
      <c r="F65" s="23" t="s">
        <v>93</v>
      </c>
      <c r="G65" s="24"/>
      <c r="H65" s="22" t="str">
        <f t="shared" si="4"/>
        <v>Bitte ausfüllen</v>
      </c>
      <c r="I65" s="25" t="s">
        <v>95</v>
      </c>
    </row>
    <row r="66" spans="1:9" x14ac:dyDescent="0.25">
      <c r="A66" s="104"/>
      <c r="B66" s="55" t="s">
        <v>226</v>
      </c>
      <c r="C66" s="22" t="s">
        <v>237</v>
      </c>
      <c r="D66" s="22" t="s">
        <v>84</v>
      </c>
      <c r="E66" s="60" t="s">
        <v>90</v>
      </c>
      <c r="F66" s="23" t="s">
        <v>93</v>
      </c>
      <c r="G66" s="24"/>
      <c r="H66" s="22" t="str">
        <f t="shared" si="4"/>
        <v>Bitte ausfüllen</v>
      </c>
      <c r="I66" s="25" t="s">
        <v>95</v>
      </c>
    </row>
    <row r="67" spans="1:9" x14ac:dyDescent="0.25">
      <c r="A67" s="104"/>
      <c r="B67" s="55" t="s">
        <v>227</v>
      </c>
      <c r="C67" s="22" t="s">
        <v>238</v>
      </c>
      <c r="D67" s="22" t="s">
        <v>84</v>
      </c>
      <c r="E67" s="60" t="s">
        <v>90</v>
      </c>
      <c r="F67" s="23" t="s">
        <v>93</v>
      </c>
      <c r="G67" s="24"/>
      <c r="H67" s="22" t="str">
        <f t="shared" si="4"/>
        <v>Bitte ausfüllen</v>
      </c>
      <c r="I67" s="25" t="s">
        <v>95</v>
      </c>
    </row>
    <row r="68" spans="1:9" x14ac:dyDescent="0.25">
      <c r="A68" s="104"/>
      <c r="B68" s="55" t="s">
        <v>228</v>
      </c>
      <c r="C68" s="22" t="s">
        <v>239</v>
      </c>
      <c r="D68" s="22" t="s">
        <v>84</v>
      </c>
      <c r="E68" s="60" t="s">
        <v>90</v>
      </c>
      <c r="F68" s="23" t="s">
        <v>93</v>
      </c>
      <c r="G68" s="24"/>
      <c r="H68" s="22" t="str">
        <f t="shared" si="4"/>
        <v>Bitte ausfüllen</v>
      </c>
      <c r="I68" s="25" t="s">
        <v>95</v>
      </c>
    </row>
    <row r="69" spans="1:9" x14ac:dyDescent="0.25">
      <c r="A69" s="104"/>
      <c r="B69" s="55" t="s">
        <v>229</v>
      </c>
      <c r="C69" s="22" t="s">
        <v>240</v>
      </c>
      <c r="D69" s="22" t="s">
        <v>84</v>
      </c>
      <c r="E69" s="60" t="s">
        <v>90</v>
      </c>
      <c r="F69" s="23" t="s">
        <v>93</v>
      </c>
      <c r="G69" s="24"/>
      <c r="H69" s="22" t="str">
        <f t="shared" si="4"/>
        <v>Bitte ausfüllen</v>
      </c>
      <c r="I69" s="25" t="s">
        <v>95</v>
      </c>
    </row>
    <row r="70" spans="1:9" x14ac:dyDescent="0.25">
      <c r="A70" s="104"/>
      <c r="B70" s="55" t="s">
        <v>230</v>
      </c>
      <c r="C70" s="22" t="s">
        <v>241</v>
      </c>
      <c r="D70" s="22" t="s">
        <v>84</v>
      </c>
      <c r="E70" s="60" t="s">
        <v>90</v>
      </c>
      <c r="F70" s="23" t="s">
        <v>93</v>
      </c>
      <c r="G70" s="24"/>
      <c r="H70" s="22" t="str">
        <f t="shared" si="4"/>
        <v>Bitte ausfüllen</v>
      </c>
      <c r="I70" s="25" t="s">
        <v>95</v>
      </c>
    </row>
    <row r="71" spans="1:9" x14ac:dyDescent="0.25">
      <c r="A71" s="104"/>
      <c r="B71" s="55" t="s">
        <v>231</v>
      </c>
      <c r="C71" s="22" t="s">
        <v>242</v>
      </c>
      <c r="D71" s="22" t="s">
        <v>84</v>
      </c>
      <c r="E71" s="60" t="s">
        <v>90</v>
      </c>
      <c r="F71" s="23" t="s">
        <v>93</v>
      </c>
      <c r="G71" s="24"/>
      <c r="H71" s="22" t="str">
        <f t="shared" si="4"/>
        <v>Bitte ausfüllen</v>
      </c>
      <c r="I71" s="25" t="s">
        <v>95</v>
      </c>
    </row>
    <row r="72" spans="1:9" x14ac:dyDescent="0.25">
      <c r="A72" s="104"/>
      <c r="B72" s="55" t="s">
        <v>232</v>
      </c>
      <c r="C72" s="22" t="s">
        <v>243</v>
      </c>
      <c r="D72" s="22" t="s">
        <v>84</v>
      </c>
      <c r="E72" s="60" t="s">
        <v>90</v>
      </c>
      <c r="F72" s="23" t="s">
        <v>93</v>
      </c>
      <c r="G72" s="24"/>
      <c r="H72" s="22" t="str">
        <f t="shared" si="4"/>
        <v>Bitte ausfüllen</v>
      </c>
      <c r="I72" s="25" t="s">
        <v>95</v>
      </c>
    </row>
    <row r="73" spans="1:9" x14ac:dyDescent="0.25">
      <c r="A73" s="104"/>
      <c r="B73" s="55" t="s">
        <v>244</v>
      </c>
      <c r="C73" s="22" t="s">
        <v>245</v>
      </c>
      <c r="D73" s="22" t="s">
        <v>84</v>
      </c>
      <c r="E73" s="60" t="s">
        <v>90</v>
      </c>
      <c r="F73" s="23" t="s">
        <v>93</v>
      </c>
      <c r="G73" s="24"/>
      <c r="H73" s="22" t="str">
        <f t="shared" si="4"/>
        <v>Bitte ausfüllen</v>
      </c>
      <c r="I73" s="25" t="s">
        <v>95</v>
      </c>
    </row>
    <row r="74" spans="1:9" ht="15.75" thickBot="1" x14ac:dyDescent="0.3">
      <c r="A74" s="105"/>
      <c r="B74" s="56" t="s">
        <v>246</v>
      </c>
      <c r="C74" s="57" t="s">
        <v>247</v>
      </c>
      <c r="D74" s="57" t="s">
        <v>248</v>
      </c>
      <c r="E74" s="61"/>
      <c r="F74" s="28"/>
      <c r="G74" s="29" t="s">
        <v>249</v>
      </c>
      <c r="H74" s="57" t="str">
        <f>IF(ISBLANK(G74),"Bitte ausfüllen",IF(G74="Keine","Nicht erfüllt","Erfüllt"))</f>
        <v>Nicht erfüllt</v>
      </c>
      <c r="I74" s="58" t="s">
        <v>95</v>
      </c>
    </row>
  </sheetData>
  <mergeCells count="10">
    <mergeCell ref="A23:A25"/>
    <mergeCell ref="A27:A28"/>
    <mergeCell ref="A29:A30"/>
    <mergeCell ref="A31:A74"/>
    <mergeCell ref="A1:I1"/>
    <mergeCell ref="A4:A8"/>
    <mergeCell ref="A9:A11"/>
    <mergeCell ref="A12:A13"/>
    <mergeCell ref="A14:A16"/>
    <mergeCell ref="A17:A22"/>
  </mergeCells>
  <dataValidations count="1">
    <dataValidation type="list" allowBlank="1" showInputMessage="1" showErrorMessage="1" sqref="G74">
      <formula1>"Herstellererklärung,Mitgliedschaft RBA,Keine"</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130" zoomScaleNormal="130" workbookViewId="0">
      <selection activeCell="A7" sqref="A7:A50"/>
    </sheetView>
  </sheetViews>
  <sheetFormatPr baseColWidth="10" defaultRowHeight="15" x14ac:dyDescent="0.25"/>
  <cols>
    <col min="1" max="1" width="9.140625" customWidth="1"/>
    <col min="2" max="2" width="7.140625" bestFit="1" customWidth="1"/>
    <col min="3" max="3" width="81.85546875" bestFit="1" customWidth="1"/>
    <col min="4" max="4" width="8.5703125" bestFit="1" customWidth="1"/>
    <col min="5" max="5" width="3" style="1" bestFit="1" customWidth="1"/>
    <col min="6" max="6" width="14.140625" bestFit="1" customWidth="1"/>
    <col min="7" max="7" width="12.85546875" bestFit="1" customWidth="1"/>
    <col min="8" max="8" width="14" bestFit="1" customWidth="1"/>
    <col min="9" max="9" width="15.140625" bestFit="1" customWidth="1"/>
  </cols>
  <sheetData>
    <row r="1" spans="1:9" ht="21" x14ac:dyDescent="0.35">
      <c r="A1" s="102" t="s">
        <v>146</v>
      </c>
      <c r="B1" s="102"/>
      <c r="C1" s="102"/>
      <c r="D1" s="102"/>
      <c r="E1" s="102"/>
      <c r="F1" s="102"/>
      <c r="G1" s="102"/>
      <c r="H1" s="102"/>
      <c r="I1" s="102"/>
    </row>
    <row r="2" spans="1:9" ht="15.75" thickBot="1" x14ac:dyDescent="0.3">
      <c r="F2" s="11"/>
    </row>
    <row r="3" spans="1:9" ht="15.75" thickBot="1" x14ac:dyDescent="0.3">
      <c r="A3" s="12" t="s">
        <v>38</v>
      </c>
      <c r="B3" s="13" t="s">
        <v>39</v>
      </c>
      <c r="C3" s="13" t="s">
        <v>42</v>
      </c>
      <c r="D3" s="13" t="s">
        <v>41</v>
      </c>
      <c r="E3" s="13"/>
      <c r="F3" s="14" t="s">
        <v>40</v>
      </c>
      <c r="G3" s="13" t="s">
        <v>43</v>
      </c>
      <c r="H3" s="13" t="s">
        <v>44</v>
      </c>
      <c r="I3" s="15" t="s">
        <v>45</v>
      </c>
    </row>
    <row r="4" spans="1:9" x14ac:dyDescent="0.25">
      <c r="A4" s="99" t="s">
        <v>148</v>
      </c>
      <c r="B4" s="16" t="s">
        <v>46</v>
      </c>
      <c r="C4" s="2" t="s">
        <v>147</v>
      </c>
      <c r="D4" s="17" t="s">
        <v>79</v>
      </c>
      <c r="E4" s="59" t="s">
        <v>89</v>
      </c>
      <c r="F4" s="18" t="s">
        <v>264</v>
      </c>
      <c r="G4" s="19"/>
      <c r="H4" s="17" t="str">
        <f>IF(ISBLANK(G4),"Bitte ausfüllen",IF(G4&lt;F4,"Nicht erfüllt","Erfüllt"))</f>
        <v>Bitte ausfüllen</v>
      </c>
      <c r="I4" s="20" t="s">
        <v>95</v>
      </c>
    </row>
    <row r="5" spans="1:9" x14ac:dyDescent="0.25">
      <c r="A5" s="100"/>
      <c r="B5" s="21" t="s">
        <v>47</v>
      </c>
      <c r="C5" s="3" t="s">
        <v>108</v>
      </c>
      <c r="D5" s="22" t="s">
        <v>84</v>
      </c>
      <c r="E5" s="60" t="s">
        <v>90</v>
      </c>
      <c r="F5" s="23" t="s">
        <v>93</v>
      </c>
      <c r="G5" s="24"/>
      <c r="H5" s="33" t="str">
        <f t="shared" ref="H5:H6" si="0">IF(ISBLANK(G5),"Bitte ausfüllen",IF(G5="Ja","Erfüllt","Nicht erfüllt"))</f>
        <v>Bitte ausfüllen</v>
      </c>
      <c r="I5" s="25" t="s">
        <v>95</v>
      </c>
    </row>
    <row r="6" spans="1:9" ht="15.75" thickBot="1" x14ac:dyDescent="0.3">
      <c r="A6" s="100"/>
      <c r="B6" s="21" t="s">
        <v>48</v>
      </c>
      <c r="C6" s="3" t="s">
        <v>107</v>
      </c>
      <c r="D6" s="22" t="s">
        <v>84</v>
      </c>
      <c r="E6" s="60" t="s">
        <v>90</v>
      </c>
      <c r="F6" s="23" t="s">
        <v>93</v>
      </c>
      <c r="G6" s="24"/>
      <c r="H6" s="33" t="str">
        <f t="shared" si="0"/>
        <v>Bitte ausfüllen</v>
      </c>
      <c r="I6" s="25" t="s">
        <v>95</v>
      </c>
    </row>
    <row r="7" spans="1:9" ht="14.45" customHeight="1" x14ac:dyDescent="0.25">
      <c r="A7" s="103" t="s">
        <v>266</v>
      </c>
      <c r="B7" s="54" t="s">
        <v>167</v>
      </c>
      <c r="C7" s="5" t="s">
        <v>160</v>
      </c>
      <c r="D7" s="17" t="s">
        <v>84</v>
      </c>
      <c r="E7" s="59" t="s">
        <v>90</v>
      </c>
      <c r="F7" s="18" t="s">
        <v>93</v>
      </c>
      <c r="G7" s="19"/>
      <c r="H7" s="17" t="str">
        <f t="shared" ref="H7:H49" si="1">IF(ISBLANK(G7),"Bitte ausfüllen",IF(G7="Ja","Erfüllt","Nicht erfüllt"))</f>
        <v>Bitte ausfüllen</v>
      </c>
      <c r="I7" s="20" t="s">
        <v>95</v>
      </c>
    </row>
    <row r="8" spans="1:9" x14ac:dyDescent="0.25">
      <c r="A8" s="104"/>
      <c r="B8" s="55" t="s">
        <v>168</v>
      </c>
      <c r="C8" s="6" t="s">
        <v>161</v>
      </c>
      <c r="D8" s="22" t="s">
        <v>84</v>
      </c>
      <c r="E8" s="60" t="s">
        <v>90</v>
      </c>
      <c r="F8" s="23" t="s">
        <v>93</v>
      </c>
      <c r="G8" s="24"/>
      <c r="H8" s="22" t="str">
        <f t="shared" si="1"/>
        <v>Bitte ausfüllen</v>
      </c>
      <c r="I8" s="25" t="s">
        <v>95</v>
      </c>
    </row>
    <row r="9" spans="1:9" x14ac:dyDescent="0.25">
      <c r="A9" s="104"/>
      <c r="B9" s="55" t="s">
        <v>169</v>
      </c>
      <c r="C9" s="22" t="s">
        <v>162</v>
      </c>
      <c r="D9" s="22" t="s">
        <v>84</v>
      </c>
      <c r="E9" s="60" t="s">
        <v>90</v>
      </c>
      <c r="F9" s="23" t="s">
        <v>93</v>
      </c>
      <c r="G9" s="24"/>
      <c r="H9" s="22" t="str">
        <f t="shared" si="1"/>
        <v>Bitte ausfüllen</v>
      </c>
      <c r="I9" s="25" t="s">
        <v>95</v>
      </c>
    </row>
    <row r="10" spans="1:9" x14ac:dyDescent="0.25">
      <c r="A10" s="104"/>
      <c r="B10" s="55" t="s">
        <v>170</v>
      </c>
      <c r="C10" s="22" t="s">
        <v>163</v>
      </c>
      <c r="D10" s="22" t="s">
        <v>84</v>
      </c>
      <c r="E10" s="60" t="s">
        <v>90</v>
      </c>
      <c r="F10" s="23" t="s">
        <v>93</v>
      </c>
      <c r="G10" s="24"/>
      <c r="H10" s="22" t="str">
        <f t="shared" si="1"/>
        <v>Bitte ausfüllen</v>
      </c>
      <c r="I10" s="25" t="s">
        <v>95</v>
      </c>
    </row>
    <row r="11" spans="1:9" x14ac:dyDescent="0.25">
      <c r="A11" s="104"/>
      <c r="B11" s="55" t="s">
        <v>171</v>
      </c>
      <c r="C11" s="22" t="s">
        <v>164</v>
      </c>
      <c r="D11" s="22" t="s">
        <v>84</v>
      </c>
      <c r="E11" s="60" t="s">
        <v>90</v>
      </c>
      <c r="F11" s="23" t="s">
        <v>93</v>
      </c>
      <c r="G11" s="24"/>
      <c r="H11" s="22" t="str">
        <f t="shared" si="1"/>
        <v>Bitte ausfüllen</v>
      </c>
      <c r="I11" s="25" t="s">
        <v>95</v>
      </c>
    </row>
    <row r="12" spans="1:9" x14ac:dyDescent="0.25">
      <c r="A12" s="104"/>
      <c r="B12" s="55" t="s">
        <v>172</v>
      </c>
      <c r="C12" s="22" t="s">
        <v>165</v>
      </c>
      <c r="D12" s="22" t="s">
        <v>84</v>
      </c>
      <c r="E12" s="60" t="s">
        <v>90</v>
      </c>
      <c r="F12" s="23" t="s">
        <v>93</v>
      </c>
      <c r="G12" s="24"/>
      <c r="H12" s="22" t="str">
        <f t="shared" si="1"/>
        <v>Bitte ausfüllen</v>
      </c>
      <c r="I12" s="25" t="s">
        <v>95</v>
      </c>
    </row>
    <row r="13" spans="1:9" x14ac:dyDescent="0.25">
      <c r="A13" s="104"/>
      <c r="B13" s="55" t="s">
        <v>173</v>
      </c>
      <c r="C13" s="22" t="s">
        <v>166</v>
      </c>
      <c r="D13" s="22" t="s">
        <v>84</v>
      </c>
      <c r="E13" s="60" t="s">
        <v>90</v>
      </c>
      <c r="F13" s="23" t="s">
        <v>93</v>
      </c>
      <c r="G13" s="24"/>
      <c r="H13" s="22" t="str">
        <f t="shared" si="1"/>
        <v>Bitte ausfüllen</v>
      </c>
      <c r="I13" s="25" t="s">
        <v>95</v>
      </c>
    </row>
    <row r="14" spans="1:9" x14ac:dyDescent="0.25">
      <c r="A14" s="104"/>
      <c r="B14" s="55" t="s">
        <v>182</v>
      </c>
      <c r="C14" s="22" t="s">
        <v>174</v>
      </c>
      <c r="D14" s="22" t="s">
        <v>84</v>
      </c>
      <c r="E14" s="60" t="s">
        <v>90</v>
      </c>
      <c r="F14" s="23" t="s">
        <v>93</v>
      </c>
      <c r="G14" s="24"/>
      <c r="H14" s="22" t="str">
        <f t="shared" si="1"/>
        <v>Bitte ausfüllen</v>
      </c>
      <c r="I14" s="25" t="s">
        <v>95</v>
      </c>
    </row>
    <row r="15" spans="1:9" x14ac:dyDescent="0.25">
      <c r="A15" s="104"/>
      <c r="B15" s="55" t="s">
        <v>183</v>
      </c>
      <c r="C15" s="22" t="s">
        <v>175</v>
      </c>
      <c r="D15" s="22" t="s">
        <v>84</v>
      </c>
      <c r="E15" s="60" t="s">
        <v>90</v>
      </c>
      <c r="F15" s="23" t="s">
        <v>93</v>
      </c>
      <c r="G15" s="24"/>
      <c r="H15" s="22" t="str">
        <f t="shared" si="1"/>
        <v>Bitte ausfüllen</v>
      </c>
      <c r="I15" s="25" t="s">
        <v>95</v>
      </c>
    </row>
    <row r="16" spans="1:9" x14ac:dyDescent="0.25">
      <c r="A16" s="104"/>
      <c r="B16" s="55" t="s">
        <v>184</v>
      </c>
      <c r="C16" s="22" t="s">
        <v>176</v>
      </c>
      <c r="D16" s="22" t="s">
        <v>84</v>
      </c>
      <c r="E16" s="60" t="s">
        <v>90</v>
      </c>
      <c r="F16" s="23" t="s">
        <v>93</v>
      </c>
      <c r="G16" s="24"/>
      <c r="H16" s="22" t="str">
        <f t="shared" si="1"/>
        <v>Bitte ausfüllen</v>
      </c>
      <c r="I16" s="25" t="s">
        <v>95</v>
      </c>
    </row>
    <row r="17" spans="1:9" x14ac:dyDescent="0.25">
      <c r="A17" s="104"/>
      <c r="B17" s="55" t="s">
        <v>185</v>
      </c>
      <c r="C17" s="22" t="s">
        <v>177</v>
      </c>
      <c r="D17" s="22" t="s">
        <v>84</v>
      </c>
      <c r="E17" s="60" t="s">
        <v>90</v>
      </c>
      <c r="F17" s="23" t="s">
        <v>93</v>
      </c>
      <c r="G17" s="24"/>
      <c r="H17" s="22" t="str">
        <f t="shared" si="1"/>
        <v>Bitte ausfüllen</v>
      </c>
      <c r="I17" s="25" t="s">
        <v>95</v>
      </c>
    </row>
    <row r="18" spans="1:9" x14ac:dyDescent="0.25">
      <c r="A18" s="104"/>
      <c r="B18" s="55" t="s">
        <v>186</v>
      </c>
      <c r="C18" s="22" t="s">
        <v>178</v>
      </c>
      <c r="D18" s="22" t="s">
        <v>84</v>
      </c>
      <c r="E18" s="60" t="s">
        <v>90</v>
      </c>
      <c r="F18" s="23" t="s">
        <v>93</v>
      </c>
      <c r="G18" s="24"/>
      <c r="H18" s="22" t="str">
        <f t="shared" si="1"/>
        <v>Bitte ausfüllen</v>
      </c>
      <c r="I18" s="25" t="s">
        <v>95</v>
      </c>
    </row>
    <row r="19" spans="1:9" x14ac:dyDescent="0.25">
      <c r="A19" s="104"/>
      <c r="B19" s="55" t="s">
        <v>187</v>
      </c>
      <c r="C19" s="22" t="s">
        <v>179</v>
      </c>
      <c r="D19" s="22" t="s">
        <v>84</v>
      </c>
      <c r="E19" s="60" t="s">
        <v>90</v>
      </c>
      <c r="F19" s="23" t="s">
        <v>93</v>
      </c>
      <c r="G19" s="24"/>
      <c r="H19" s="22" t="str">
        <f t="shared" si="1"/>
        <v>Bitte ausfüllen</v>
      </c>
      <c r="I19" s="25" t="s">
        <v>95</v>
      </c>
    </row>
    <row r="20" spans="1:9" x14ac:dyDescent="0.25">
      <c r="A20" s="104"/>
      <c r="B20" s="55" t="s">
        <v>188</v>
      </c>
      <c r="C20" s="22" t="s">
        <v>180</v>
      </c>
      <c r="D20" s="22" t="s">
        <v>84</v>
      </c>
      <c r="E20" s="60" t="s">
        <v>90</v>
      </c>
      <c r="F20" s="23" t="s">
        <v>93</v>
      </c>
      <c r="G20" s="24"/>
      <c r="H20" s="22" t="str">
        <f t="shared" si="1"/>
        <v>Bitte ausfüllen</v>
      </c>
      <c r="I20" s="25" t="s">
        <v>95</v>
      </c>
    </row>
    <row r="21" spans="1:9" x14ac:dyDescent="0.25">
      <c r="A21" s="104"/>
      <c r="B21" s="55" t="s">
        <v>189</v>
      </c>
      <c r="C21" s="22" t="s">
        <v>181</v>
      </c>
      <c r="D21" s="22" t="s">
        <v>84</v>
      </c>
      <c r="E21" s="60" t="s">
        <v>90</v>
      </c>
      <c r="F21" s="23" t="s">
        <v>93</v>
      </c>
      <c r="G21" s="24"/>
      <c r="H21" s="22" t="str">
        <f t="shared" si="1"/>
        <v>Bitte ausfüllen</v>
      </c>
      <c r="I21" s="25" t="s">
        <v>95</v>
      </c>
    </row>
    <row r="22" spans="1:9" x14ac:dyDescent="0.25">
      <c r="A22" s="104"/>
      <c r="B22" s="55" t="s">
        <v>198</v>
      </c>
      <c r="C22" s="22" t="s">
        <v>190</v>
      </c>
      <c r="D22" s="22" t="s">
        <v>84</v>
      </c>
      <c r="E22" s="60" t="s">
        <v>90</v>
      </c>
      <c r="F22" s="23" t="s">
        <v>93</v>
      </c>
      <c r="G22" s="24"/>
      <c r="H22" s="22" t="str">
        <f t="shared" si="1"/>
        <v>Bitte ausfüllen</v>
      </c>
      <c r="I22" s="25" t="s">
        <v>95</v>
      </c>
    </row>
    <row r="23" spans="1:9" x14ac:dyDescent="0.25">
      <c r="A23" s="104"/>
      <c r="B23" s="55" t="s">
        <v>199</v>
      </c>
      <c r="C23" s="22" t="s">
        <v>191</v>
      </c>
      <c r="D23" s="22" t="s">
        <v>84</v>
      </c>
      <c r="E23" s="60" t="s">
        <v>90</v>
      </c>
      <c r="F23" s="23" t="s">
        <v>93</v>
      </c>
      <c r="G23" s="24"/>
      <c r="H23" s="22" t="str">
        <f t="shared" si="1"/>
        <v>Bitte ausfüllen</v>
      </c>
      <c r="I23" s="25" t="s">
        <v>95</v>
      </c>
    </row>
    <row r="24" spans="1:9" x14ac:dyDescent="0.25">
      <c r="A24" s="104"/>
      <c r="B24" s="55" t="s">
        <v>200</v>
      </c>
      <c r="C24" s="22" t="s">
        <v>192</v>
      </c>
      <c r="D24" s="22" t="s">
        <v>84</v>
      </c>
      <c r="E24" s="60" t="s">
        <v>90</v>
      </c>
      <c r="F24" s="23" t="s">
        <v>93</v>
      </c>
      <c r="G24" s="24"/>
      <c r="H24" s="22" t="str">
        <f t="shared" si="1"/>
        <v>Bitte ausfüllen</v>
      </c>
      <c r="I24" s="25" t="s">
        <v>95</v>
      </c>
    </row>
    <row r="25" spans="1:9" x14ac:dyDescent="0.25">
      <c r="A25" s="104"/>
      <c r="B25" s="55" t="s">
        <v>201</v>
      </c>
      <c r="C25" s="22" t="s">
        <v>193</v>
      </c>
      <c r="D25" s="22" t="s">
        <v>84</v>
      </c>
      <c r="E25" s="60" t="s">
        <v>90</v>
      </c>
      <c r="F25" s="23" t="s">
        <v>93</v>
      </c>
      <c r="G25" s="24"/>
      <c r="H25" s="22" t="str">
        <f t="shared" si="1"/>
        <v>Bitte ausfüllen</v>
      </c>
      <c r="I25" s="25" t="s">
        <v>95</v>
      </c>
    </row>
    <row r="26" spans="1:9" x14ac:dyDescent="0.25">
      <c r="A26" s="104"/>
      <c r="B26" s="55" t="s">
        <v>202</v>
      </c>
      <c r="C26" s="22" t="s">
        <v>194</v>
      </c>
      <c r="D26" s="22" t="s">
        <v>84</v>
      </c>
      <c r="E26" s="60" t="s">
        <v>90</v>
      </c>
      <c r="F26" s="23" t="s">
        <v>93</v>
      </c>
      <c r="G26" s="24"/>
      <c r="H26" s="22" t="str">
        <f t="shared" si="1"/>
        <v>Bitte ausfüllen</v>
      </c>
      <c r="I26" s="25" t="s">
        <v>95</v>
      </c>
    </row>
    <row r="27" spans="1:9" x14ac:dyDescent="0.25">
      <c r="A27" s="104"/>
      <c r="B27" s="55" t="s">
        <v>203</v>
      </c>
      <c r="C27" s="22" t="s">
        <v>195</v>
      </c>
      <c r="D27" s="22" t="s">
        <v>84</v>
      </c>
      <c r="E27" s="60" t="s">
        <v>90</v>
      </c>
      <c r="F27" s="23" t="s">
        <v>93</v>
      </c>
      <c r="G27" s="24"/>
      <c r="H27" s="22" t="str">
        <f t="shared" si="1"/>
        <v>Bitte ausfüllen</v>
      </c>
      <c r="I27" s="25" t="s">
        <v>95</v>
      </c>
    </row>
    <row r="28" spans="1:9" x14ac:dyDescent="0.25">
      <c r="A28" s="104"/>
      <c r="B28" s="55" t="s">
        <v>204</v>
      </c>
      <c r="C28" s="22" t="s">
        <v>196</v>
      </c>
      <c r="D28" s="22" t="s">
        <v>84</v>
      </c>
      <c r="E28" s="60" t="s">
        <v>90</v>
      </c>
      <c r="F28" s="23" t="s">
        <v>93</v>
      </c>
      <c r="G28" s="24"/>
      <c r="H28" s="22" t="str">
        <f t="shared" si="1"/>
        <v>Bitte ausfüllen</v>
      </c>
      <c r="I28" s="25" t="s">
        <v>95</v>
      </c>
    </row>
    <row r="29" spans="1:9" x14ac:dyDescent="0.25">
      <c r="A29" s="104"/>
      <c r="B29" s="55" t="s">
        <v>205</v>
      </c>
      <c r="C29" s="22" t="s">
        <v>197</v>
      </c>
      <c r="D29" s="22" t="s">
        <v>84</v>
      </c>
      <c r="E29" s="60" t="s">
        <v>90</v>
      </c>
      <c r="F29" s="23" t="s">
        <v>93</v>
      </c>
      <c r="G29" s="24"/>
      <c r="H29" s="22" t="str">
        <f t="shared" si="1"/>
        <v>Bitte ausfüllen</v>
      </c>
      <c r="I29" s="25" t="s">
        <v>95</v>
      </c>
    </row>
    <row r="30" spans="1:9" x14ac:dyDescent="0.25">
      <c r="A30" s="104"/>
      <c r="B30" s="55" t="s">
        <v>214</v>
      </c>
      <c r="C30" s="22" t="s">
        <v>206</v>
      </c>
      <c r="D30" s="22" t="s">
        <v>84</v>
      </c>
      <c r="E30" s="60" t="s">
        <v>90</v>
      </c>
      <c r="F30" s="23" t="s">
        <v>93</v>
      </c>
      <c r="G30" s="24"/>
      <c r="H30" s="22" t="str">
        <f t="shared" si="1"/>
        <v>Bitte ausfüllen</v>
      </c>
      <c r="I30" s="25" t="s">
        <v>95</v>
      </c>
    </row>
    <row r="31" spans="1:9" x14ac:dyDescent="0.25">
      <c r="A31" s="104"/>
      <c r="B31" s="55" t="s">
        <v>215</v>
      </c>
      <c r="C31" s="22" t="s">
        <v>207</v>
      </c>
      <c r="D31" s="22" t="s">
        <v>84</v>
      </c>
      <c r="E31" s="60" t="s">
        <v>90</v>
      </c>
      <c r="F31" s="23" t="s">
        <v>93</v>
      </c>
      <c r="G31" s="24"/>
      <c r="H31" s="22" t="str">
        <f t="shared" si="1"/>
        <v>Bitte ausfüllen</v>
      </c>
      <c r="I31" s="25" t="s">
        <v>95</v>
      </c>
    </row>
    <row r="32" spans="1:9" x14ac:dyDescent="0.25">
      <c r="A32" s="104"/>
      <c r="B32" s="55" t="s">
        <v>216</v>
      </c>
      <c r="C32" s="22" t="s">
        <v>208</v>
      </c>
      <c r="D32" s="22" t="s">
        <v>84</v>
      </c>
      <c r="E32" s="60" t="s">
        <v>90</v>
      </c>
      <c r="F32" s="23" t="s">
        <v>93</v>
      </c>
      <c r="G32" s="24"/>
      <c r="H32" s="22" t="str">
        <f t="shared" si="1"/>
        <v>Bitte ausfüllen</v>
      </c>
      <c r="I32" s="25" t="s">
        <v>95</v>
      </c>
    </row>
    <row r="33" spans="1:9" x14ac:dyDescent="0.25">
      <c r="A33" s="104"/>
      <c r="B33" s="55" t="s">
        <v>217</v>
      </c>
      <c r="C33" s="22" t="s">
        <v>209</v>
      </c>
      <c r="D33" s="22" t="s">
        <v>84</v>
      </c>
      <c r="E33" s="60" t="s">
        <v>90</v>
      </c>
      <c r="F33" s="23" t="s">
        <v>93</v>
      </c>
      <c r="G33" s="24"/>
      <c r="H33" s="22" t="str">
        <f t="shared" si="1"/>
        <v>Bitte ausfüllen</v>
      </c>
      <c r="I33" s="25" t="s">
        <v>95</v>
      </c>
    </row>
    <row r="34" spans="1:9" x14ac:dyDescent="0.25">
      <c r="A34" s="104"/>
      <c r="B34" s="55" t="s">
        <v>218</v>
      </c>
      <c r="C34" s="22" t="s">
        <v>210</v>
      </c>
      <c r="D34" s="22" t="s">
        <v>84</v>
      </c>
      <c r="E34" s="60" t="s">
        <v>90</v>
      </c>
      <c r="F34" s="23" t="s">
        <v>93</v>
      </c>
      <c r="G34" s="24"/>
      <c r="H34" s="22" t="str">
        <f t="shared" si="1"/>
        <v>Bitte ausfüllen</v>
      </c>
      <c r="I34" s="25" t="s">
        <v>95</v>
      </c>
    </row>
    <row r="35" spans="1:9" x14ac:dyDescent="0.25">
      <c r="A35" s="104"/>
      <c r="B35" s="55" t="s">
        <v>219</v>
      </c>
      <c r="C35" s="22" t="s">
        <v>211</v>
      </c>
      <c r="D35" s="22" t="s">
        <v>84</v>
      </c>
      <c r="E35" s="60" t="s">
        <v>90</v>
      </c>
      <c r="F35" s="23" t="s">
        <v>93</v>
      </c>
      <c r="G35" s="24"/>
      <c r="H35" s="22" t="str">
        <f t="shared" si="1"/>
        <v>Bitte ausfüllen</v>
      </c>
      <c r="I35" s="25" t="s">
        <v>95</v>
      </c>
    </row>
    <row r="36" spans="1:9" x14ac:dyDescent="0.25">
      <c r="A36" s="104"/>
      <c r="B36" s="55" t="s">
        <v>220</v>
      </c>
      <c r="C36" s="22" t="s">
        <v>212</v>
      </c>
      <c r="D36" s="22" t="s">
        <v>84</v>
      </c>
      <c r="E36" s="60" t="s">
        <v>90</v>
      </c>
      <c r="F36" s="23" t="s">
        <v>93</v>
      </c>
      <c r="G36" s="24"/>
      <c r="H36" s="22" t="str">
        <f t="shared" si="1"/>
        <v>Bitte ausfüllen</v>
      </c>
      <c r="I36" s="25" t="s">
        <v>95</v>
      </c>
    </row>
    <row r="37" spans="1:9" x14ac:dyDescent="0.25">
      <c r="A37" s="104"/>
      <c r="B37" s="55" t="s">
        <v>221</v>
      </c>
      <c r="C37" s="22" t="s">
        <v>213</v>
      </c>
      <c r="D37" s="22" t="s">
        <v>84</v>
      </c>
      <c r="E37" s="60" t="s">
        <v>90</v>
      </c>
      <c r="F37" s="23" t="s">
        <v>93</v>
      </c>
      <c r="G37" s="24"/>
      <c r="H37" s="22" t="str">
        <f t="shared" si="1"/>
        <v>Bitte ausfüllen</v>
      </c>
      <c r="I37" s="25" t="s">
        <v>95</v>
      </c>
    </row>
    <row r="38" spans="1:9" x14ac:dyDescent="0.25">
      <c r="A38" s="104"/>
      <c r="B38" s="55" t="s">
        <v>222</v>
      </c>
      <c r="C38" s="22" t="s">
        <v>233</v>
      </c>
      <c r="D38" s="22" t="s">
        <v>84</v>
      </c>
      <c r="E38" s="60" t="s">
        <v>90</v>
      </c>
      <c r="F38" s="23" t="s">
        <v>93</v>
      </c>
      <c r="G38" s="24"/>
      <c r="H38" s="22" t="str">
        <f t="shared" si="1"/>
        <v>Bitte ausfüllen</v>
      </c>
      <c r="I38" s="25" t="s">
        <v>95</v>
      </c>
    </row>
    <row r="39" spans="1:9" x14ac:dyDescent="0.25">
      <c r="A39" s="104"/>
      <c r="B39" s="55" t="s">
        <v>223</v>
      </c>
      <c r="C39" s="22" t="s">
        <v>234</v>
      </c>
      <c r="D39" s="22" t="s">
        <v>84</v>
      </c>
      <c r="E39" s="60" t="s">
        <v>90</v>
      </c>
      <c r="F39" s="23" t="s">
        <v>93</v>
      </c>
      <c r="G39" s="24"/>
      <c r="H39" s="22" t="str">
        <f t="shared" si="1"/>
        <v>Bitte ausfüllen</v>
      </c>
      <c r="I39" s="25" t="s">
        <v>95</v>
      </c>
    </row>
    <row r="40" spans="1:9" x14ac:dyDescent="0.25">
      <c r="A40" s="104"/>
      <c r="B40" s="55" t="s">
        <v>224</v>
      </c>
      <c r="C40" s="22" t="s">
        <v>235</v>
      </c>
      <c r="D40" s="22" t="s">
        <v>84</v>
      </c>
      <c r="E40" s="60" t="s">
        <v>90</v>
      </c>
      <c r="F40" s="23" t="s">
        <v>93</v>
      </c>
      <c r="G40" s="24"/>
      <c r="H40" s="22" t="str">
        <f t="shared" si="1"/>
        <v>Bitte ausfüllen</v>
      </c>
      <c r="I40" s="25" t="s">
        <v>95</v>
      </c>
    </row>
    <row r="41" spans="1:9" x14ac:dyDescent="0.25">
      <c r="A41" s="104"/>
      <c r="B41" s="55" t="s">
        <v>225</v>
      </c>
      <c r="C41" s="22" t="s">
        <v>236</v>
      </c>
      <c r="D41" s="22" t="s">
        <v>84</v>
      </c>
      <c r="E41" s="60" t="s">
        <v>90</v>
      </c>
      <c r="F41" s="23" t="s">
        <v>93</v>
      </c>
      <c r="G41" s="24"/>
      <c r="H41" s="22" t="str">
        <f t="shared" si="1"/>
        <v>Bitte ausfüllen</v>
      </c>
      <c r="I41" s="25" t="s">
        <v>95</v>
      </c>
    </row>
    <row r="42" spans="1:9" x14ac:dyDescent="0.25">
      <c r="A42" s="104"/>
      <c r="B42" s="55" t="s">
        <v>226</v>
      </c>
      <c r="C42" s="22" t="s">
        <v>237</v>
      </c>
      <c r="D42" s="22" t="s">
        <v>84</v>
      </c>
      <c r="E42" s="60" t="s">
        <v>90</v>
      </c>
      <c r="F42" s="23" t="s">
        <v>93</v>
      </c>
      <c r="G42" s="24"/>
      <c r="H42" s="22" t="str">
        <f t="shared" si="1"/>
        <v>Bitte ausfüllen</v>
      </c>
      <c r="I42" s="25" t="s">
        <v>95</v>
      </c>
    </row>
    <row r="43" spans="1:9" x14ac:dyDescent="0.25">
      <c r="A43" s="104"/>
      <c r="B43" s="55" t="s">
        <v>227</v>
      </c>
      <c r="C43" s="22" t="s">
        <v>238</v>
      </c>
      <c r="D43" s="22" t="s">
        <v>84</v>
      </c>
      <c r="E43" s="60" t="s">
        <v>90</v>
      </c>
      <c r="F43" s="23" t="s">
        <v>93</v>
      </c>
      <c r="G43" s="24"/>
      <c r="H43" s="22" t="str">
        <f t="shared" si="1"/>
        <v>Bitte ausfüllen</v>
      </c>
      <c r="I43" s="25" t="s">
        <v>95</v>
      </c>
    </row>
    <row r="44" spans="1:9" x14ac:dyDescent="0.25">
      <c r="A44" s="104"/>
      <c r="B44" s="55" t="s">
        <v>228</v>
      </c>
      <c r="C44" s="22" t="s">
        <v>239</v>
      </c>
      <c r="D44" s="22" t="s">
        <v>84</v>
      </c>
      <c r="E44" s="60" t="s">
        <v>90</v>
      </c>
      <c r="F44" s="23" t="s">
        <v>93</v>
      </c>
      <c r="G44" s="24"/>
      <c r="H44" s="22" t="str">
        <f t="shared" si="1"/>
        <v>Bitte ausfüllen</v>
      </c>
      <c r="I44" s="25" t="s">
        <v>95</v>
      </c>
    </row>
    <row r="45" spans="1:9" x14ac:dyDescent="0.25">
      <c r="A45" s="104"/>
      <c r="B45" s="55" t="s">
        <v>229</v>
      </c>
      <c r="C45" s="22" t="s">
        <v>240</v>
      </c>
      <c r="D45" s="22" t="s">
        <v>84</v>
      </c>
      <c r="E45" s="60" t="s">
        <v>90</v>
      </c>
      <c r="F45" s="23" t="s">
        <v>93</v>
      </c>
      <c r="G45" s="24"/>
      <c r="H45" s="22" t="str">
        <f t="shared" si="1"/>
        <v>Bitte ausfüllen</v>
      </c>
      <c r="I45" s="25" t="s">
        <v>95</v>
      </c>
    </row>
    <row r="46" spans="1:9" x14ac:dyDescent="0.25">
      <c r="A46" s="104"/>
      <c r="B46" s="55" t="s">
        <v>230</v>
      </c>
      <c r="C46" s="22" t="s">
        <v>241</v>
      </c>
      <c r="D46" s="22" t="s">
        <v>84</v>
      </c>
      <c r="E46" s="60" t="s">
        <v>90</v>
      </c>
      <c r="F46" s="23" t="s">
        <v>93</v>
      </c>
      <c r="G46" s="24"/>
      <c r="H46" s="22" t="str">
        <f t="shared" si="1"/>
        <v>Bitte ausfüllen</v>
      </c>
      <c r="I46" s="25" t="s">
        <v>95</v>
      </c>
    </row>
    <row r="47" spans="1:9" x14ac:dyDescent="0.25">
      <c r="A47" s="104"/>
      <c r="B47" s="55" t="s">
        <v>231</v>
      </c>
      <c r="C47" s="22" t="s">
        <v>242</v>
      </c>
      <c r="D47" s="22" t="s">
        <v>84</v>
      </c>
      <c r="E47" s="60" t="s">
        <v>90</v>
      </c>
      <c r="F47" s="23" t="s">
        <v>93</v>
      </c>
      <c r="G47" s="24"/>
      <c r="H47" s="22" t="str">
        <f t="shared" si="1"/>
        <v>Bitte ausfüllen</v>
      </c>
      <c r="I47" s="25" t="s">
        <v>95</v>
      </c>
    </row>
    <row r="48" spans="1:9" x14ac:dyDescent="0.25">
      <c r="A48" s="104"/>
      <c r="B48" s="55" t="s">
        <v>232</v>
      </c>
      <c r="C48" s="22" t="s">
        <v>243</v>
      </c>
      <c r="D48" s="22" t="s">
        <v>84</v>
      </c>
      <c r="E48" s="60" t="s">
        <v>90</v>
      </c>
      <c r="F48" s="23" t="s">
        <v>93</v>
      </c>
      <c r="G48" s="24"/>
      <c r="H48" s="22" t="str">
        <f t="shared" si="1"/>
        <v>Bitte ausfüllen</v>
      </c>
      <c r="I48" s="25" t="s">
        <v>95</v>
      </c>
    </row>
    <row r="49" spans="1:9" x14ac:dyDescent="0.25">
      <c r="A49" s="104"/>
      <c r="B49" s="55" t="s">
        <v>244</v>
      </c>
      <c r="C49" s="22" t="s">
        <v>245</v>
      </c>
      <c r="D49" s="22" t="s">
        <v>84</v>
      </c>
      <c r="E49" s="60" t="s">
        <v>90</v>
      </c>
      <c r="F49" s="23" t="s">
        <v>93</v>
      </c>
      <c r="G49" s="24"/>
      <c r="H49" s="22" t="str">
        <f t="shared" si="1"/>
        <v>Bitte ausfüllen</v>
      </c>
      <c r="I49" s="25" t="s">
        <v>95</v>
      </c>
    </row>
    <row r="50" spans="1:9" ht="15.75" thickBot="1" x14ac:dyDescent="0.3">
      <c r="A50" s="105"/>
      <c r="B50" s="56" t="s">
        <v>246</v>
      </c>
      <c r="C50" s="57" t="s">
        <v>247</v>
      </c>
      <c r="D50" s="57" t="s">
        <v>248</v>
      </c>
      <c r="E50" s="61"/>
      <c r="F50" s="28"/>
      <c r="G50" s="29" t="s">
        <v>249</v>
      </c>
      <c r="H50" s="57" t="str">
        <f>IF(ISBLANK(G50),"Bitte ausfüllen",IF(G50="Keine","Nicht erfüllt","Erfüllt"))</f>
        <v>Nicht erfüllt</v>
      </c>
      <c r="I50" s="58" t="s">
        <v>95</v>
      </c>
    </row>
  </sheetData>
  <mergeCells count="3">
    <mergeCell ref="A1:I1"/>
    <mergeCell ref="A4:A6"/>
    <mergeCell ref="A7:A50"/>
  </mergeCells>
  <dataValidations count="1">
    <dataValidation type="list" allowBlank="1" showInputMessage="1" showErrorMessage="1" sqref="G50">
      <formula1>"Herstellererklärung,Mitgliedschaft RBA,Keine"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115" zoomScaleNormal="115" workbookViewId="0">
      <selection activeCell="G12" sqref="G12"/>
    </sheetView>
  </sheetViews>
  <sheetFormatPr baseColWidth="10" defaultRowHeight="15" x14ac:dyDescent="0.25"/>
  <cols>
    <col min="1" max="1" width="11.5703125" customWidth="1"/>
    <col min="2" max="2" width="4.140625" bestFit="1" customWidth="1"/>
    <col min="3" max="3" width="107.7109375" bestFit="1" customWidth="1"/>
    <col min="4" max="4" width="8.5703125" bestFit="1" customWidth="1"/>
    <col min="5" max="5" width="3" style="1" bestFit="1" customWidth="1"/>
    <col min="6" max="6" width="12.28515625" bestFit="1" customWidth="1"/>
    <col min="7" max="7" width="12.85546875" bestFit="1" customWidth="1"/>
    <col min="8" max="8" width="14" bestFit="1" customWidth="1"/>
    <col min="9" max="9" width="15.140625" bestFit="1" customWidth="1"/>
  </cols>
  <sheetData>
    <row r="1" spans="1:9" ht="21" x14ac:dyDescent="0.35">
      <c r="A1" s="102" t="s">
        <v>143</v>
      </c>
      <c r="B1" s="102"/>
      <c r="C1" s="102"/>
      <c r="D1" s="102"/>
      <c r="E1" s="102"/>
      <c r="F1" s="102"/>
      <c r="G1" s="102"/>
      <c r="H1" s="102"/>
      <c r="I1" s="102"/>
    </row>
    <row r="2" spans="1:9" ht="15.75" thickBot="1" x14ac:dyDescent="0.3">
      <c r="F2" s="11"/>
    </row>
    <row r="3" spans="1:9" ht="15.75" thickBot="1" x14ac:dyDescent="0.3">
      <c r="A3" s="12" t="s">
        <v>38</v>
      </c>
      <c r="B3" s="13" t="s">
        <v>39</v>
      </c>
      <c r="C3" s="13" t="s">
        <v>42</v>
      </c>
      <c r="D3" s="13" t="s">
        <v>41</v>
      </c>
      <c r="E3" s="13"/>
      <c r="F3" s="14" t="s">
        <v>40</v>
      </c>
      <c r="G3" s="13" t="s">
        <v>43</v>
      </c>
      <c r="H3" s="13" t="s">
        <v>44</v>
      </c>
      <c r="I3" s="15" t="s">
        <v>45</v>
      </c>
    </row>
    <row r="4" spans="1:9" x14ac:dyDescent="0.25">
      <c r="A4" s="99" t="s">
        <v>29</v>
      </c>
      <c r="B4" s="16" t="s">
        <v>117</v>
      </c>
      <c r="C4" s="2" t="s">
        <v>4</v>
      </c>
      <c r="D4" s="17" t="s">
        <v>76</v>
      </c>
      <c r="E4" s="59" t="s">
        <v>89</v>
      </c>
      <c r="F4" s="18">
        <v>10.1</v>
      </c>
      <c r="G4" s="19"/>
      <c r="H4" s="17" t="str">
        <f>IF(ISBLANK(G4),"Bitte ausfüllen",IF(G4&lt;F4,"Nicht erfüllt","Erfüllt"))</f>
        <v>Bitte ausfüllen</v>
      </c>
      <c r="I4" s="20" t="s">
        <v>95</v>
      </c>
    </row>
    <row r="5" spans="1:9" x14ac:dyDescent="0.25">
      <c r="A5" s="100"/>
      <c r="B5" s="21" t="s">
        <v>118</v>
      </c>
      <c r="C5" s="3" t="s">
        <v>5</v>
      </c>
      <c r="D5" s="22" t="s">
        <v>77</v>
      </c>
      <c r="E5" s="60" t="s">
        <v>89</v>
      </c>
      <c r="F5" s="23">
        <v>1920</v>
      </c>
      <c r="G5" s="24"/>
      <c r="H5" s="22" t="str">
        <f t="shared" ref="H5:H27" si="0">IF(ISBLANK(G5),"Bitte ausfüllen",IF(G5&lt;F5,"Nicht erfüllt","Erfüllt"))</f>
        <v>Bitte ausfüllen</v>
      </c>
      <c r="I5" s="25" t="s">
        <v>95</v>
      </c>
    </row>
    <row r="6" spans="1:9" x14ac:dyDescent="0.25">
      <c r="A6" s="100"/>
      <c r="B6" s="21" t="s">
        <v>119</v>
      </c>
      <c r="C6" s="3" t="s">
        <v>6</v>
      </c>
      <c r="D6" s="22" t="s">
        <v>77</v>
      </c>
      <c r="E6" s="60" t="s">
        <v>89</v>
      </c>
      <c r="F6" s="23">
        <v>1080</v>
      </c>
      <c r="G6" s="24"/>
      <c r="H6" s="22" t="str">
        <f t="shared" si="0"/>
        <v>Bitte ausfüllen</v>
      </c>
      <c r="I6" s="25" t="s">
        <v>95</v>
      </c>
    </row>
    <row r="7" spans="1:9" x14ac:dyDescent="0.25">
      <c r="A7" s="109"/>
      <c r="B7" s="31" t="s">
        <v>120</v>
      </c>
      <c r="C7" s="32" t="s">
        <v>104</v>
      </c>
      <c r="D7" s="33" t="s">
        <v>84</v>
      </c>
      <c r="E7" s="62" t="s">
        <v>90</v>
      </c>
      <c r="F7" s="34" t="s">
        <v>93</v>
      </c>
      <c r="G7" s="35"/>
      <c r="H7" s="33" t="str">
        <f t="shared" ref="H7:H8" si="1">IF(ISBLANK(G7),"Bitte ausfüllen",IF(G7="Ja","Erfüllt","Nicht erfüllt"))</f>
        <v>Bitte ausfüllen</v>
      </c>
      <c r="I7" s="36" t="s">
        <v>95</v>
      </c>
    </row>
    <row r="8" spans="1:9" ht="15.75" thickBot="1" x14ac:dyDescent="0.3">
      <c r="A8" s="101"/>
      <c r="B8" s="26" t="s">
        <v>121</v>
      </c>
      <c r="C8" s="4" t="s">
        <v>102</v>
      </c>
      <c r="D8" s="27" t="s">
        <v>84</v>
      </c>
      <c r="E8" s="61" t="s">
        <v>90</v>
      </c>
      <c r="F8" s="28" t="s">
        <v>93</v>
      </c>
      <c r="G8" s="29"/>
      <c r="H8" s="27" t="str">
        <f t="shared" si="1"/>
        <v>Bitte ausfüllen</v>
      </c>
      <c r="I8" s="30" t="s">
        <v>95</v>
      </c>
    </row>
    <row r="9" spans="1:9" x14ac:dyDescent="0.25">
      <c r="A9" s="99" t="s">
        <v>30</v>
      </c>
      <c r="B9" s="16" t="s">
        <v>122</v>
      </c>
      <c r="C9" s="5" t="s">
        <v>8</v>
      </c>
      <c r="D9" s="17" t="s">
        <v>79</v>
      </c>
      <c r="E9" s="59"/>
      <c r="F9" s="18" t="s">
        <v>97</v>
      </c>
      <c r="G9" s="19"/>
      <c r="H9" s="17" t="str">
        <f>IF(ISBLANK(G9),"Bitte ausfüllen","Erfüllt")</f>
        <v>Bitte ausfüllen</v>
      </c>
      <c r="I9" s="20" t="s">
        <v>95</v>
      </c>
    </row>
    <row r="10" spans="1:9" x14ac:dyDescent="0.25">
      <c r="A10" s="100"/>
      <c r="B10" s="21" t="s">
        <v>123</v>
      </c>
      <c r="C10" s="6" t="s">
        <v>9</v>
      </c>
      <c r="D10" s="22" t="s">
        <v>80</v>
      </c>
      <c r="E10" s="60" t="s">
        <v>89</v>
      </c>
      <c r="F10" s="68">
        <v>4</v>
      </c>
      <c r="G10" s="24"/>
      <c r="H10" s="22" t="str">
        <f t="shared" si="0"/>
        <v>Bitte ausfüllen</v>
      </c>
      <c r="I10" s="25" t="s">
        <v>95</v>
      </c>
    </row>
    <row r="11" spans="1:9" ht="15.75" thickBot="1" x14ac:dyDescent="0.3">
      <c r="A11" s="101"/>
      <c r="B11" s="26" t="s">
        <v>124</v>
      </c>
      <c r="C11" s="7" t="s">
        <v>10</v>
      </c>
      <c r="D11" s="27" t="s">
        <v>80</v>
      </c>
      <c r="E11" s="61" t="s">
        <v>89</v>
      </c>
      <c r="F11" s="69">
        <v>4</v>
      </c>
      <c r="G11" s="29"/>
      <c r="H11" s="27" t="str">
        <f t="shared" si="0"/>
        <v>Bitte ausfüllen</v>
      </c>
      <c r="I11" s="30" t="s">
        <v>95</v>
      </c>
    </row>
    <row r="12" spans="1:9" x14ac:dyDescent="0.25">
      <c r="A12" s="99" t="s">
        <v>31</v>
      </c>
      <c r="B12" s="16" t="s">
        <v>125</v>
      </c>
      <c r="C12" s="5" t="s">
        <v>81</v>
      </c>
      <c r="D12" s="17" t="s">
        <v>79</v>
      </c>
      <c r="E12" s="59" t="s">
        <v>89</v>
      </c>
      <c r="F12" s="18" t="s">
        <v>98</v>
      </c>
      <c r="G12" s="19"/>
      <c r="H12" s="17" t="str">
        <f>IF(ISBLANK(G12),"Bitte ausfüllen",IF(OR(G12="DDR4",G12="LPDDR4",G12="LPDDR4X"),"Nicht erfüllt","Erfüllt"))</f>
        <v>Bitte ausfüllen</v>
      </c>
      <c r="I12" s="20" t="s">
        <v>95</v>
      </c>
    </row>
    <row r="13" spans="1:9" ht="15.75" thickBot="1" x14ac:dyDescent="0.3">
      <c r="A13" s="101"/>
      <c r="B13" s="26" t="s">
        <v>126</v>
      </c>
      <c r="C13" s="7" t="s">
        <v>11</v>
      </c>
      <c r="D13" s="27" t="s">
        <v>82</v>
      </c>
      <c r="E13" s="61" t="s">
        <v>89</v>
      </c>
      <c r="F13" s="28">
        <v>4</v>
      </c>
      <c r="G13" s="29"/>
      <c r="H13" s="27" t="str">
        <f t="shared" si="0"/>
        <v>Bitte ausfüllen</v>
      </c>
      <c r="I13" s="30" t="s">
        <v>95</v>
      </c>
    </row>
    <row r="14" spans="1:9" x14ac:dyDescent="0.25">
      <c r="A14" s="106" t="s">
        <v>32</v>
      </c>
      <c r="B14" s="16" t="s">
        <v>94</v>
      </c>
      <c r="C14" s="5" t="s">
        <v>12</v>
      </c>
      <c r="D14" s="17" t="s">
        <v>82</v>
      </c>
      <c r="E14" s="59" t="s">
        <v>89</v>
      </c>
      <c r="F14" s="65">
        <v>64</v>
      </c>
      <c r="G14" s="19"/>
      <c r="H14" s="17" t="str">
        <f t="shared" si="0"/>
        <v>Bitte ausfüllen</v>
      </c>
      <c r="I14" s="20" t="s">
        <v>95</v>
      </c>
    </row>
    <row r="15" spans="1:9" x14ac:dyDescent="0.25">
      <c r="A15" s="107"/>
      <c r="B15" s="21" t="s">
        <v>127</v>
      </c>
      <c r="C15" s="6" t="s">
        <v>99</v>
      </c>
      <c r="D15" s="22" t="s">
        <v>79</v>
      </c>
      <c r="E15" s="60" t="s">
        <v>89</v>
      </c>
      <c r="F15" s="68" t="s">
        <v>100</v>
      </c>
      <c r="G15" s="24"/>
      <c r="H15" s="22" t="str">
        <f>IF(ISBLANK(G15),"Bitte ausfüllen",IF(OR(G15="Flash",G15="eMMC",G15="SSD"),"Erfüllt","Nicht erfüllt"))</f>
        <v>Bitte ausfüllen</v>
      </c>
      <c r="I15" s="25" t="s">
        <v>95</v>
      </c>
    </row>
    <row r="16" spans="1:9" ht="15.75" thickBot="1" x14ac:dyDescent="0.3">
      <c r="A16" s="108"/>
      <c r="B16" s="26" t="s">
        <v>128</v>
      </c>
      <c r="C16" s="7" t="s">
        <v>261</v>
      </c>
      <c r="D16" s="27" t="s">
        <v>84</v>
      </c>
      <c r="E16" s="61" t="str">
        <f>IF(G14&lt;128,"=","&gt;=")</f>
        <v>=</v>
      </c>
      <c r="F16" s="69" t="str">
        <f>IF(G14&lt;128,"Ja","Nein")</f>
        <v>Ja</v>
      </c>
      <c r="G16" s="29"/>
      <c r="H16" s="27" t="str">
        <f>IF(ISBLANK(G16),"Bitte ausfüllen",IF(F16="Ja",IF(G16="Ja","Erfüllt","Nicht erfüllt"),"Erfüllt"))</f>
        <v>Bitte ausfüllen</v>
      </c>
      <c r="I16" s="30" t="s">
        <v>95</v>
      </c>
    </row>
    <row r="17" spans="1:9" x14ac:dyDescent="0.25">
      <c r="A17" s="106" t="s">
        <v>116</v>
      </c>
      <c r="B17" s="16" t="s">
        <v>129</v>
      </c>
      <c r="C17" s="5" t="s">
        <v>103</v>
      </c>
      <c r="D17" s="17" t="s">
        <v>80</v>
      </c>
      <c r="E17" s="59" t="s">
        <v>89</v>
      </c>
      <c r="F17" s="18">
        <v>1</v>
      </c>
      <c r="G17" s="19"/>
      <c r="H17" s="17" t="str">
        <f t="shared" si="0"/>
        <v>Bitte ausfüllen</v>
      </c>
      <c r="I17" s="20" t="s">
        <v>95</v>
      </c>
    </row>
    <row r="18" spans="1:9" x14ac:dyDescent="0.25">
      <c r="A18" s="107"/>
      <c r="B18" s="21" t="s">
        <v>130</v>
      </c>
      <c r="C18" s="6" t="s">
        <v>17</v>
      </c>
      <c r="D18" s="22" t="s">
        <v>84</v>
      </c>
      <c r="E18" s="60" t="s">
        <v>90</v>
      </c>
      <c r="F18" s="23" t="s">
        <v>93</v>
      </c>
      <c r="G18" s="24"/>
      <c r="H18" s="22" t="str">
        <f>IF(ISBLANK(G18),"Bitte ausfüllen",IF(G18="Ja","Erfüllt","Nicht erfüllt"))</f>
        <v>Bitte ausfüllen</v>
      </c>
      <c r="I18" s="25" t="s">
        <v>95</v>
      </c>
    </row>
    <row r="19" spans="1:9" x14ac:dyDescent="0.25">
      <c r="A19" s="107"/>
      <c r="B19" s="21" t="s">
        <v>131</v>
      </c>
      <c r="C19" s="8" t="s">
        <v>251</v>
      </c>
      <c r="D19" s="22" t="s">
        <v>85</v>
      </c>
      <c r="E19" s="60" t="s">
        <v>89</v>
      </c>
      <c r="F19" s="50">
        <v>5</v>
      </c>
      <c r="G19" s="24"/>
      <c r="H19" s="22" t="str">
        <f t="shared" si="0"/>
        <v>Bitte ausfüllen</v>
      </c>
      <c r="I19" s="25" t="s">
        <v>95</v>
      </c>
    </row>
    <row r="20" spans="1:9" x14ac:dyDescent="0.25">
      <c r="A20" s="107"/>
      <c r="B20" s="21" t="s">
        <v>132</v>
      </c>
      <c r="C20" s="6" t="s">
        <v>111</v>
      </c>
      <c r="D20" s="22" t="s">
        <v>84</v>
      </c>
      <c r="E20" s="60" t="s">
        <v>90</v>
      </c>
      <c r="F20" s="23" t="s">
        <v>93</v>
      </c>
      <c r="G20" s="24"/>
      <c r="H20" s="22" t="str">
        <f>IF(ISBLANK(G20),"Bitte ausfüllen",IF(G20="Ja","Erfüllt","Nicht erfüllt"))</f>
        <v>Bitte ausfüllen</v>
      </c>
      <c r="I20" s="25" t="s">
        <v>95</v>
      </c>
    </row>
    <row r="21" spans="1:9" x14ac:dyDescent="0.25">
      <c r="A21" s="111"/>
      <c r="B21" s="31" t="s">
        <v>62</v>
      </c>
      <c r="C21" s="53" t="s">
        <v>268</v>
      </c>
      <c r="D21" s="22" t="s">
        <v>84</v>
      </c>
      <c r="E21" s="60" t="s">
        <v>90</v>
      </c>
      <c r="F21" s="23" t="s">
        <v>93</v>
      </c>
      <c r="G21" s="24"/>
      <c r="H21" s="22" t="str">
        <f>IF(ISBLANK(G21),"Bitte ausfüllen",IF(G21="Ja","Erfüllt","Nicht erfüllt"))</f>
        <v>Bitte ausfüllen</v>
      </c>
      <c r="I21" s="25" t="s">
        <v>95</v>
      </c>
    </row>
    <row r="22" spans="1:9" ht="15.75" thickBot="1" x14ac:dyDescent="0.3">
      <c r="A22" s="108"/>
      <c r="B22" s="26" t="s">
        <v>63</v>
      </c>
      <c r="C22" s="9" t="s">
        <v>110</v>
      </c>
      <c r="D22" s="27" t="s">
        <v>84</v>
      </c>
      <c r="E22" s="61" t="s">
        <v>90</v>
      </c>
      <c r="F22" s="28" t="s">
        <v>93</v>
      </c>
      <c r="G22" s="29"/>
      <c r="H22" s="27" t="str">
        <f t="shared" ref="H22:H25" si="2">IF(ISBLANK(G22),"Bitte ausfüllen",IF(G22="Ja","Erfüllt","Nicht erfüllt"))</f>
        <v>Bitte ausfüllen</v>
      </c>
      <c r="I22" s="30" t="s">
        <v>95</v>
      </c>
    </row>
    <row r="23" spans="1:9" x14ac:dyDescent="0.25">
      <c r="A23" s="99" t="s">
        <v>34</v>
      </c>
      <c r="B23" s="16" t="s">
        <v>139</v>
      </c>
      <c r="C23" s="5" t="s">
        <v>107</v>
      </c>
      <c r="D23" s="17" t="s">
        <v>84</v>
      </c>
      <c r="E23" s="59" t="s">
        <v>90</v>
      </c>
      <c r="F23" s="18" t="s">
        <v>93</v>
      </c>
      <c r="G23" s="19"/>
      <c r="H23" s="17" t="str">
        <f t="shared" si="2"/>
        <v>Bitte ausfüllen</v>
      </c>
      <c r="I23" s="20" t="s">
        <v>95</v>
      </c>
    </row>
    <row r="24" spans="1:9" x14ac:dyDescent="0.25">
      <c r="A24" s="100"/>
      <c r="B24" s="21" t="s">
        <v>140</v>
      </c>
      <c r="C24" s="6" t="s">
        <v>114</v>
      </c>
      <c r="D24" s="22" t="s">
        <v>84</v>
      </c>
      <c r="E24" s="60" t="s">
        <v>90</v>
      </c>
      <c r="F24" s="23" t="s">
        <v>93</v>
      </c>
      <c r="G24" s="24"/>
      <c r="H24" s="22" t="str">
        <f t="shared" si="2"/>
        <v>Bitte ausfüllen</v>
      </c>
      <c r="I24" s="25" t="s">
        <v>95</v>
      </c>
    </row>
    <row r="25" spans="1:9" ht="15.75" thickBot="1" x14ac:dyDescent="0.3">
      <c r="A25" s="101"/>
      <c r="B25" s="26" t="s">
        <v>141</v>
      </c>
      <c r="C25" s="7" t="s">
        <v>150</v>
      </c>
      <c r="D25" s="27" t="s">
        <v>84</v>
      </c>
      <c r="E25" s="61" t="s">
        <v>90</v>
      </c>
      <c r="F25" s="28" t="s">
        <v>93</v>
      </c>
      <c r="G25" s="29"/>
      <c r="H25" s="27" t="str">
        <f t="shared" si="2"/>
        <v>Bitte ausfüllen</v>
      </c>
      <c r="I25" s="30" t="s">
        <v>95</v>
      </c>
    </row>
    <row r="26" spans="1:9" ht="15.75" thickBot="1" x14ac:dyDescent="0.3">
      <c r="A26" s="43" t="s">
        <v>35</v>
      </c>
      <c r="B26" s="44" t="s">
        <v>138</v>
      </c>
      <c r="C26" s="45" t="s">
        <v>106</v>
      </c>
      <c r="D26" s="46" t="s">
        <v>105</v>
      </c>
      <c r="E26" s="63" t="s">
        <v>91</v>
      </c>
      <c r="F26" s="47">
        <v>500</v>
      </c>
      <c r="G26" s="48"/>
      <c r="H26" s="46" t="str">
        <f>IF(ISBLANK(G26),"Bitte ausfüllen",IF(G26&gt;F26,"Nicht erfüllt","Erfüllt"))</f>
        <v>Bitte ausfüllen</v>
      </c>
      <c r="I26" s="49" t="s">
        <v>95</v>
      </c>
    </row>
    <row r="27" spans="1:9" x14ac:dyDescent="0.25">
      <c r="A27" s="110" t="s">
        <v>36</v>
      </c>
      <c r="B27" s="37" t="s">
        <v>133</v>
      </c>
      <c r="C27" s="38" t="s">
        <v>112</v>
      </c>
      <c r="D27" s="39" t="s">
        <v>113</v>
      </c>
      <c r="E27" s="64" t="s">
        <v>89</v>
      </c>
      <c r="F27" s="40">
        <v>7000</v>
      </c>
      <c r="G27" s="41"/>
      <c r="H27" s="39" t="str">
        <f t="shared" si="0"/>
        <v>Bitte ausfüllen</v>
      </c>
      <c r="I27" s="42" t="s">
        <v>95</v>
      </c>
    </row>
    <row r="28" spans="1:9" ht="15.75" thickBot="1" x14ac:dyDescent="0.3">
      <c r="A28" s="101"/>
      <c r="B28" s="26" t="s">
        <v>134</v>
      </c>
      <c r="C28" s="4" t="s">
        <v>26</v>
      </c>
      <c r="D28" s="27" t="s">
        <v>84</v>
      </c>
      <c r="E28" s="61" t="s">
        <v>90</v>
      </c>
      <c r="F28" s="28" t="s">
        <v>93</v>
      </c>
      <c r="G28" s="29"/>
      <c r="H28" s="27" t="str">
        <f>IF(ISBLANK(G28),"Bitte ausfüllen",IF(G28="Ja","Erfüllt","Nicht erfüllt"))</f>
        <v>Bitte ausfüllen</v>
      </c>
      <c r="I28" s="30" t="s">
        <v>95</v>
      </c>
    </row>
    <row r="29" spans="1:9" x14ac:dyDescent="0.25">
      <c r="A29" s="99" t="s">
        <v>37</v>
      </c>
      <c r="B29" s="16" t="s">
        <v>136</v>
      </c>
      <c r="C29" s="5" t="s">
        <v>27</v>
      </c>
      <c r="D29" s="17" t="s">
        <v>84</v>
      </c>
      <c r="E29" s="59" t="s">
        <v>90</v>
      </c>
      <c r="F29" s="18" t="s">
        <v>93</v>
      </c>
      <c r="G29" s="19"/>
      <c r="H29" s="17" t="str">
        <f>IF(ISBLANK(G29),"Bitte ausfüllen",IF(G29="Ja","Erfüllt","Nicht erfüllt"))</f>
        <v>Bitte ausfüllen</v>
      </c>
      <c r="I29" s="20" t="s">
        <v>95</v>
      </c>
    </row>
    <row r="30" spans="1:9" x14ac:dyDescent="0.25">
      <c r="A30" s="100"/>
      <c r="B30" s="21" t="s">
        <v>137</v>
      </c>
      <c r="C30" s="6" t="s">
        <v>109</v>
      </c>
      <c r="D30" s="22" t="s">
        <v>85</v>
      </c>
      <c r="E30" s="60" t="s">
        <v>89</v>
      </c>
      <c r="F30" s="23">
        <v>10</v>
      </c>
      <c r="G30" s="24"/>
      <c r="H30" s="22" t="str">
        <f t="shared" ref="H30" si="3">IF(ISBLANK(G30),"Bitte ausfüllen",IF(G30&lt;F30,"Nicht erfüllt","Erfüllt"))</f>
        <v>Bitte ausfüllen</v>
      </c>
      <c r="I30" s="25" t="s">
        <v>95</v>
      </c>
    </row>
    <row r="31" spans="1:9" ht="15.75" thickBot="1" x14ac:dyDescent="0.3">
      <c r="A31" s="101"/>
      <c r="B31" s="26" t="s">
        <v>135</v>
      </c>
      <c r="C31" s="9" t="s">
        <v>28</v>
      </c>
      <c r="D31" s="27" t="s">
        <v>84</v>
      </c>
      <c r="E31" s="61" t="s">
        <v>90</v>
      </c>
      <c r="F31" s="28" t="s">
        <v>93</v>
      </c>
      <c r="G31" s="29"/>
      <c r="H31" s="27" t="str">
        <f>IF(ISBLANK(G31),"Bitte ausfüllen",IF(G31="Ja","Erfüllt","Nicht erfüllt"))</f>
        <v>Bitte ausfüllen</v>
      </c>
      <c r="I31" s="30" t="s">
        <v>95</v>
      </c>
    </row>
    <row r="32" spans="1:9" x14ac:dyDescent="0.25">
      <c r="A32" s="103" t="s">
        <v>266</v>
      </c>
      <c r="B32" s="54" t="s">
        <v>167</v>
      </c>
      <c r="C32" s="5" t="s">
        <v>160</v>
      </c>
      <c r="D32" s="17" t="s">
        <v>84</v>
      </c>
      <c r="E32" s="59" t="s">
        <v>90</v>
      </c>
      <c r="F32" s="18" t="s">
        <v>93</v>
      </c>
      <c r="G32" s="19"/>
      <c r="H32" s="17" t="str">
        <f t="shared" ref="H32:H74" si="4">IF(ISBLANK(G32),"Bitte ausfüllen",IF(G32="Ja","Erfüllt","Nicht erfüllt"))</f>
        <v>Bitte ausfüllen</v>
      </c>
      <c r="I32" s="20" t="s">
        <v>95</v>
      </c>
    </row>
    <row r="33" spans="1:9" x14ac:dyDescent="0.25">
      <c r="A33" s="104"/>
      <c r="B33" s="55" t="s">
        <v>168</v>
      </c>
      <c r="C33" s="6" t="s">
        <v>161</v>
      </c>
      <c r="D33" s="22" t="s">
        <v>84</v>
      </c>
      <c r="E33" s="60" t="s">
        <v>90</v>
      </c>
      <c r="F33" s="23" t="s">
        <v>93</v>
      </c>
      <c r="G33" s="24"/>
      <c r="H33" s="22" t="str">
        <f t="shared" si="4"/>
        <v>Bitte ausfüllen</v>
      </c>
      <c r="I33" s="25" t="s">
        <v>95</v>
      </c>
    </row>
    <row r="34" spans="1:9" x14ac:dyDescent="0.25">
      <c r="A34" s="104"/>
      <c r="B34" s="55" t="s">
        <v>169</v>
      </c>
      <c r="C34" s="22" t="s">
        <v>162</v>
      </c>
      <c r="D34" s="22" t="s">
        <v>84</v>
      </c>
      <c r="E34" s="60" t="s">
        <v>90</v>
      </c>
      <c r="F34" s="23" t="s">
        <v>93</v>
      </c>
      <c r="G34" s="24"/>
      <c r="H34" s="22" t="str">
        <f t="shared" si="4"/>
        <v>Bitte ausfüllen</v>
      </c>
      <c r="I34" s="25" t="s">
        <v>95</v>
      </c>
    </row>
    <row r="35" spans="1:9" x14ac:dyDescent="0.25">
      <c r="A35" s="104"/>
      <c r="B35" s="55" t="s">
        <v>170</v>
      </c>
      <c r="C35" s="22" t="s">
        <v>163</v>
      </c>
      <c r="D35" s="22" t="s">
        <v>84</v>
      </c>
      <c r="E35" s="60" t="s">
        <v>90</v>
      </c>
      <c r="F35" s="23" t="s">
        <v>93</v>
      </c>
      <c r="G35" s="24"/>
      <c r="H35" s="22" t="str">
        <f t="shared" si="4"/>
        <v>Bitte ausfüllen</v>
      </c>
      <c r="I35" s="25" t="s">
        <v>95</v>
      </c>
    </row>
    <row r="36" spans="1:9" x14ac:dyDescent="0.25">
      <c r="A36" s="104"/>
      <c r="B36" s="55" t="s">
        <v>171</v>
      </c>
      <c r="C36" s="22" t="s">
        <v>164</v>
      </c>
      <c r="D36" s="22" t="s">
        <v>84</v>
      </c>
      <c r="E36" s="60" t="s">
        <v>90</v>
      </c>
      <c r="F36" s="23" t="s">
        <v>93</v>
      </c>
      <c r="G36" s="24"/>
      <c r="H36" s="22" t="str">
        <f t="shared" si="4"/>
        <v>Bitte ausfüllen</v>
      </c>
      <c r="I36" s="25" t="s">
        <v>95</v>
      </c>
    </row>
    <row r="37" spans="1:9" x14ac:dyDescent="0.25">
      <c r="A37" s="104"/>
      <c r="B37" s="55" t="s">
        <v>172</v>
      </c>
      <c r="C37" s="22" t="s">
        <v>165</v>
      </c>
      <c r="D37" s="22" t="s">
        <v>84</v>
      </c>
      <c r="E37" s="60" t="s">
        <v>90</v>
      </c>
      <c r="F37" s="23" t="s">
        <v>93</v>
      </c>
      <c r="G37" s="24"/>
      <c r="H37" s="22" t="str">
        <f t="shared" si="4"/>
        <v>Bitte ausfüllen</v>
      </c>
      <c r="I37" s="25" t="s">
        <v>95</v>
      </c>
    </row>
    <row r="38" spans="1:9" x14ac:dyDescent="0.25">
      <c r="A38" s="104"/>
      <c r="B38" s="55" t="s">
        <v>173</v>
      </c>
      <c r="C38" s="22" t="s">
        <v>166</v>
      </c>
      <c r="D38" s="22" t="s">
        <v>84</v>
      </c>
      <c r="E38" s="60" t="s">
        <v>90</v>
      </c>
      <c r="F38" s="23" t="s">
        <v>93</v>
      </c>
      <c r="G38" s="24"/>
      <c r="H38" s="22" t="str">
        <f t="shared" si="4"/>
        <v>Bitte ausfüllen</v>
      </c>
      <c r="I38" s="25" t="s">
        <v>95</v>
      </c>
    </row>
    <row r="39" spans="1:9" x14ac:dyDescent="0.25">
      <c r="A39" s="104"/>
      <c r="B39" s="55" t="s">
        <v>182</v>
      </c>
      <c r="C39" s="22" t="s">
        <v>174</v>
      </c>
      <c r="D39" s="22" t="s">
        <v>84</v>
      </c>
      <c r="E39" s="60" t="s">
        <v>90</v>
      </c>
      <c r="F39" s="23" t="s">
        <v>93</v>
      </c>
      <c r="G39" s="24"/>
      <c r="H39" s="22" t="str">
        <f t="shared" si="4"/>
        <v>Bitte ausfüllen</v>
      </c>
      <c r="I39" s="25" t="s">
        <v>95</v>
      </c>
    </row>
    <row r="40" spans="1:9" x14ac:dyDescent="0.25">
      <c r="A40" s="104"/>
      <c r="B40" s="55" t="s">
        <v>183</v>
      </c>
      <c r="C40" s="22" t="s">
        <v>175</v>
      </c>
      <c r="D40" s="22" t="s">
        <v>84</v>
      </c>
      <c r="E40" s="60" t="s">
        <v>90</v>
      </c>
      <c r="F40" s="23" t="s">
        <v>93</v>
      </c>
      <c r="G40" s="24"/>
      <c r="H40" s="22" t="str">
        <f t="shared" si="4"/>
        <v>Bitte ausfüllen</v>
      </c>
      <c r="I40" s="25" t="s">
        <v>95</v>
      </c>
    </row>
    <row r="41" spans="1:9" x14ac:dyDescent="0.25">
      <c r="A41" s="104"/>
      <c r="B41" s="55" t="s">
        <v>184</v>
      </c>
      <c r="C41" s="22" t="s">
        <v>176</v>
      </c>
      <c r="D41" s="22" t="s">
        <v>84</v>
      </c>
      <c r="E41" s="60" t="s">
        <v>90</v>
      </c>
      <c r="F41" s="23" t="s">
        <v>93</v>
      </c>
      <c r="G41" s="24"/>
      <c r="H41" s="22" t="str">
        <f t="shared" si="4"/>
        <v>Bitte ausfüllen</v>
      </c>
      <c r="I41" s="25" t="s">
        <v>95</v>
      </c>
    </row>
    <row r="42" spans="1:9" x14ac:dyDescent="0.25">
      <c r="A42" s="104"/>
      <c r="B42" s="55" t="s">
        <v>185</v>
      </c>
      <c r="C42" s="22" t="s">
        <v>177</v>
      </c>
      <c r="D42" s="22" t="s">
        <v>84</v>
      </c>
      <c r="E42" s="60" t="s">
        <v>90</v>
      </c>
      <c r="F42" s="23" t="s">
        <v>93</v>
      </c>
      <c r="G42" s="24"/>
      <c r="H42" s="22" t="str">
        <f t="shared" si="4"/>
        <v>Bitte ausfüllen</v>
      </c>
      <c r="I42" s="25" t="s">
        <v>95</v>
      </c>
    </row>
    <row r="43" spans="1:9" x14ac:dyDescent="0.25">
      <c r="A43" s="104"/>
      <c r="B43" s="55" t="s">
        <v>186</v>
      </c>
      <c r="C43" s="22" t="s">
        <v>178</v>
      </c>
      <c r="D43" s="22" t="s">
        <v>84</v>
      </c>
      <c r="E43" s="60" t="s">
        <v>90</v>
      </c>
      <c r="F43" s="23" t="s">
        <v>93</v>
      </c>
      <c r="G43" s="24"/>
      <c r="H43" s="22" t="str">
        <f t="shared" si="4"/>
        <v>Bitte ausfüllen</v>
      </c>
      <c r="I43" s="25" t="s">
        <v>95</v>
      </c>
    </row>
    <row r="44" spans="1:9" x14ac:dyDescent="0.25">
      <c r="A44" s="104"/>
      <c r="B44" s="55" t="s">
        <v>187</v>
      </c>
      <c r="C44" s="22" t="s">
        <v>179</v>
      </c>
      <c r="D44" s="22" t="s">
        <v>84</v>
      </c>
      <c r="E44" s="60" t="s">
        <v>90</v>
      </c>
      <c r="F44" s="23" t="s">
        <v>93</v>
      </c>
      <c r="G44" s="24"/>
      <c r="H44" s="22" t="str">
        <f t="shared" si="4"/>
        <v>Bitte ausfüllen</v>
      </c>
      <c r="I44" s="25" t="s">
        <v>95</v>
      </c>
    </row>
    <row r="45" spans="1:9" x14ac:dyDescent="0.25">
      <c r="A45" s="104"/>
      <c r="B45" s="55" t="s">
        <v>188</v>
      </c>
      <c r="C45" s="22" t="s">
        <v>180</v>
      </c>
      <c r="D45" s="22" t="s">
        <v>84</v>
      </c>
      <c r="E45" s="60" t="s">
        <v>90</v>
      </c>
      <c r="F45" s="23" t="s">
        <v>93</v>
      </c>
      <c r="G45" s="24"/>
      <c r="H45" s="22" t="str">
        <f t="shared" si="4"/>
        <v>Bitte ausfüllen</v>
      </c>
      <c r="I45" s="25" t="s">
        <v>95</v>
      </c>
    </row>
    <row r="46" spans="1:9" x14ac:dyDescent="0.25">
      <c r="A46" s="104"/>
      <c r="B46" s="55" t="s">
        <v>189</v>
      </c>
      <c r="C46" s="22" t="s">
        <v>181</v>
      </c>
      <c r="D46" s="22" t="s">
        <v>84</v>
      </c>
      <c r="E46" s="60" t="s">
        <v>90</v>
      </c>
      <c r="F46" s="23" t="s">
        <v>93</v>
      </c>
      <c r="G46" s="24"/>
      <c r="H46" s="22" t="str">
        <f t="shared" si="4"/>
        <v>Bitte ausfüllen</v>
      </c>
      <c r="I46" s="25" t="s">
        <v>95</v>
      </c>
    </row>
    <row r="47" spans="1:9" x14ac:dyDescent="0.25">
      <c r="A47" s="104"/>
      <c r="B47" s="55" t="s">
        <v>198</v>
      </c>
      <c r="C47" s="22" t="s">
        <v>190</v>
      </c>
      <c r="D47" s="22" t="s">
        <v>84</v>
      </c>
      <c r="E47" s="60" t="s">
        <v>90</v>
      </c>
      <c r="F47" s="23" t="s">
        <v>93</v>
      </c>
      <c r="G47" s="24"/>
      <c r="H47" s="22" t="str">
        <f t="shared" si="4"/>
        <v>Bitte ausfüllen</v>
      </c>
      <c r="I47" s="25" t="s">
        <v>95</v>
      </c>
    </row>
    <row r="48" spans="1:9" x14ac:dyDescent="0.25">
      <c r="A48" s="104"/>
      <c r="B48" s="55" t="s">
        <v>199</v>
      </c>
      <c r="C48" s="22" t="s">
        <v>191</v>
      </c>
      <c r="D48" s="22" t="s">
        <v>84</v>
      </c>
      <c r="E48" s="60" t="s">
        <v>90</v>
      </c>
      <c r="F48" s="23" t="s">
        <v>93</v>
      </c>
      <c r="G48" s="24"/>
      <c r="H48" s="22" t="str">
        <f t="shared" si="4"/>
        <v>Bitte ausfüllen</v>
      </c>
      <c r="I48" s="25" t="s">
        <v>95</v>
      </c>
    </row>
    <row r="49" spans="1:9" x14ac:dyDescent="0.25">
      <c r="A49" s="104"/>
      <c r="B49" s="55" t="s">
        <v>200</v>
      </c>
      <c r="C49" s="22" t="s">
        <v>192</v>
      </c>
      <c r="D49" s="22" t="s">
        <v>84</v>
      </c>
      <c r="E49" s="60" t="s">
        <v>90</v>
      </c>
      <c r="F49" s="23" t="s">
        <v>93</v>
      </c>
      <c r="G49" s="24"/>
      <c r="H49" s="22" t="str">
        <f t="shared" si="4"/>
        <v>Bitte ausfüllen</v>
      </c>
      <c r="I49" s="25" t="s">
        <v>95</v>
      </c>
    </row>
    <row r="50" spans="1:9" x14ac:dyDescent="0.25">
      <c r="A50" s="104"/>
      <c r="B50" s="55" t="s">
        <v>201</v>
      </c>
      <c r="C50" s="22" t="s">
        <v>193</v>
      </c>
      <c r="D50" s="22" t="s">
        <v>84</v>
      </c>
      <c r="E50" s="60" t="s">
        <v>90</v>
      </c>
      <c r="F50" s="23" t="s">
        <v>93</v>
      </c>
      <c r="G50" s="24"/>
      <c r="H50" s="22" t="str">
        <f t="shared" si="4"/>
        <v>Bitte ausfüllen</v>
      </c>
      <c r="I50" s="25" t="s">
        <v>95</v>
      </c>
    </row>
    <row r="51" spans="1:9" x14ac:dyDescent="0.25">
      <c r="A51" s="104"/>
      <c r="B51" s="55" t="s">
        <v>202</v>
      </c>
      <c r="C51" s="22" t="s">
        <v>194</v>
      </c>
      <c r="D51" s="22" t="s">
        <v>84</v>
      </c>
      <c r="E51" s="60" t="s">
        <v>90</v>
      </c>
      <c r="F51" s="23" t="s">
        <v>93</v>
      </c>
      <c r="G51" s="24"/>
      <c r="H51" s="22" t="str">
        <f t="shared" si="4"/>
        <v>Bitte ausfüllen</v>
      </c>
      <c r="I51" s="25" t="s">
        <v>95</v>
      </c>
    </row>
    <row r="52" spans="1:9" x14ac:dyDescent="0.25">
      <c r="A52" s="104"/>
      <c r="B52" s="55" t="s">
        <v>203</v>
      </c>
      <c r="C52" s="22" t="s">
        <v>195</v>
      </c>
      <c r="D52" s="22" t="s">
        <v>84</v>
      </c>
      <c r="E52" s="60" t="s">
        <v>90</v>
      </c>
      <c r="F52" s="23" t="s">
        <v>93</v>
      </c>
      <c r="G52" s="24"/>
      <c r="H52" s="22" t="str">
        <f t="shared" si="4"/>
        <v>Bitte ausfüllen</v>
      </c>
      <c r="I52" s="25" t="s">
        <v>95</v>
      </c>
    </row>
    <row r="53" spans="1:9" x14ac:dyDescent="0.25">
      <c r="A53" s="104"/>
      <c r="B53" s="55" t="s">
        <v>204</v>
      </c>
      <c r="C53" s="22" t="s">
        <v>196</v>
      </c>
      <c r="D53" s="22" t="s">
        <v>84</v>
      </c>
      <c r="E53" s="60" t="s">
        <v>90</v>
      </c>
      <c r="F53" s="23" t="s">
        <v>93</v>
      </c>
      <c r="G53" s="24"/>
      <c r="H53" s="22" t="str">
        <f t="shared" si="4"/>
        <v>Bitte ausfüllen</v>
      </c>
      <c r="I53" s="25" t="s">
        <v>95</v>
      </c>
    </row>
    <row r="54" spans="1:9" x14ac:dyDescent="0.25">
      <c r="A54" s="104"/>
      <c r="B54" s="55" t="s">
        <v>205</v>
      </c>
      <c r="C54" s="22" t="s">
        <v>197</v>
      </c>
      <c r="D54" s="22" t="s">
        <v>84</v>
      </c>
      <c r="E54" s="60" t="s">
        <v>90</v>
      </c>
      <c r="F54" s="23" t="s">
        <v>93</v>
      </c>
      <c r="G54" s="24"/>
      <c r="H54" s="22" t="str">
        <f t="shared" si="4"/>
        <v>Bitte ausfüllen</v>
      </c>
      <c r="I54" s="25" t="s">
        <v>95</v>
      </c>
    </row>
    <row r="55" spans="1:9" x14ac:dyDescent="0.25">
      <c r="A55" s="104"/>
      <c r="B55" s="55" t="s">
        <v>214</v>
      </c>
      <c r="C55" s="22" t="s">
        <v>206</v>
      </c>
      <c r="D55" s="22" t="s">
        <v>84</v>
      </c>
      <c r="E55" s="60" t="s">
        <v>90</v>
      </c>
      <c r="F55" s="23" t="s">
        <v>93</v>
      </c>
      <c r="G55" s="24"/>
      <c r="H55" s="22" t="str">
        <f t="shared" si="4"/>
        <v>Bitte ausfüllen</v>
      </c>
      <c r="I55" s="25" t="s">
        <v>95</v>
      </c>
    </row>
    <row r="56" spans="1:9" x14ac:dyDescent="0.25">
      <c r="A56" s="104"/>
      <c r="B56" s="55" t="s">
        <v>215</v>
      </c>
      <c r="C56" s="22" t="s">
        <v>207</v>
      </c>
      <c r="D56" s="22" t="s">
        <v>84</v>
      </c>
      <c r="E56" s="60" t="s">
        <v>90</v>
      </c>
      <c r="F56" s="23" t="s">
        <v>93</v>
      </c>
      <c r="G56" s="24"/>
      <c r="H56" s="22" t="str">
        <f t="shared" si="4"/>
        <v>Bitte ausfüllen</v>
      </c>
      <c r="I56" s="25" t="s">
        <v>95</v>
      </c>
    </row>
    <row r="57" spans="1:9" x14ac:dyDescent="0.25">
      <c r="A57" s="104"/>
      <c r="B57" s="55" t="s">
        <v>216</v>
      </c>
      <c r="C57" s="22" t="s">
        <v>208</v>
      </c>
      <c r="D57" s="22" t="s">
        <v>84</v>
      </c>
      <c r="E57" s="60" t="s">
        <v>90</v>
      </c>
      <c r="F57" s="23" t="s">
        <v>93</v>
      </c>
      <c r="G57" s="24"/>
      <c r="H57" s="22" t="str">
        <f t="shared" si="4"/>
        <v>Bitte ausfüllen</v>
      </c>
      <c r="I57" s="25" t="s">
        <v>95</v>
      </c>
    </row>
    <row r="58" spans="1:9" x14ac:dyDescent="0.25">
      <c r="A58" s="104"/>
      <c r="B58" s="55" t="s">
        <v>217</v>
      </c>
      <c r="C58" s="22" t="s">
        <v>209</v>
      </c>
      <c r="D58" s="22" t="s">
        <v>84</v>
      </c>
      <c r="E58" s="60" t="s">
        <v>90</v>
      </c>
      <c r="F58" s="23" t="s">
        <v>93</v>
      </c>
      <c r="G58" s="24"/>
      <c r="H58" s="22" t="str">
        <f t="shared" si="4"/>
        <v>Bitte ausfüllen</v>
      </c>
      <c r="I58" s="25" t="s">
        <v>95</v>
      </c>
    </row>
    <row r="59" spans="1:9" x14ac:dyDescent="0.25">
      <c r="A59" s="104"/>
      <c r="B59" s="55" t="s">
        <v>218</v>
      </c>
      <c r="C59" s="22" t="s">
        <v>210</v>
      </c>
      <c r="D59" s="22" t="s">
        <v>84</v>
      </c>
      <c r="E59" s="60" t="s">
        <v>90</v>
      </c>
      <c r="F59" s="23" t="s">
        <v>93</v>
      </c>
      <c r="G59" s="24"/>
      <c r="H59" s="22" t="str">
        <f t="shared" si="4"/>
        <v>Bitte ausfüllen</v>
      </c>
      <c r="I59" s="25" t="s">
        <v>95</v>
      </c>
    </row>
    <row r="60" spans="1:9" x14ac:dyDescent="0.25">
      <c r="A60" s="104"/>
      <c r="B60" s="55" t="s">
        <v>219</v>
      </c>
      <c r="C60" s="22" t="s">
        <v>211</v>
      </c>
      <c r="D60" s="22" t="s">
        <v>84</v>
      </c>
      <c r="E60" s="60" t="s">
        <v>90</v>
      </c>
      <c r="F60" s="23" t="s">
        <v>93</v>
      </c>
      <c r="G60" s="24"/>
      <c r="H60" s="22" t="str">
        <f t="shared" si="4"/>
        <v>Bitte ausfüllen</v>
      </c>
      <c r="I60" s="25" t="s">
        <v>95</v>
      </c>
    </row>
    <row r="61" spans="1:9" x14ac:dyDescent="0.25">
      <c r="A61" s="104"/>
      <c r="B61" s="55" t="s">
        <v>220</v>
      </c>
      <c r="C61" s="22" t="s">
        <v>212</v>
      </c>
      <c r="D61" s="22" t="s">
        <v>84</v>
      </c>
      <c r="E61" s="60" t="s">
        <v>90</v>
      </c>
      <c r="F61" s="23" t="s">
        <v>93</v>
      </c>
      <c r="G61" s="24"/>
      <c r="H61" s="22" t="str">
        <f t="shared" si="4"/>
        <v>Bitte ausfüllen</v>
      </c>
      <c r="I61" s="25" t="s">
        <v>95</v>
      </c>
    </row>
    <row r="62" spans="1:9" x14ac:dyDescent="0.25">
      <c r="A62" s="104"/>
      <c r="B62" s="55" t="s">
        <v>221</v>
      </c>
      <c r="C62" s="22" t="s">
        <v>213</v>
      </c>
      <c r="D62" s="22" t="s">
        <v>84</v>
      </c>
      <c r="E62" s="60" t="s">
        <v>90</v>
      </c>
      <c r="F62" s="23" t="s">
        <v>93</v>
      </c>
      <c r="G62" s="24"/>
      <c r="H62" s="22" t="str">
        <f t="shared" si="4"/>
        <v>Bitte ausfüllen</v>
      </c>
      <c r="I62" s="25" t="s">
        <v>95</v>
      </c>
    </row>
    <row r="63" spans="1:9" x14ac:dyDescent="0.25">
      <c r="A63" s="104"/>
      <c r="B63" s="55" t="s">
        <v>222</v>
      </c>
      <c r="C63" s="22" t="s">
        <v>233</v>
      </c>
      <c r="D63" s="22" t="s">
        <v>84</v>
      </c>
      <c r="E63" s="60" t="s">
        <v>90</v>
      </c>
      <c r="F63" s="23" t="s">
        <v>93</v>
      </c>
      <c r="G63" s="24"/>
      <c r="H63" s="22" t="str">
        <f t="shared" si="4"/>
        <v>Bitte ausfüllen</v>
      </c>
      <c r="I63" s="25" t="s">
        <v>95</v>
      </c>
    </row>
    <row r="64" spans="1:9" x14ac:dyDescent="0.25">
      <c r="A64" s="104"/>
      <c r="B64" s="55" t="s">
        <v>223</v>
      </c>
      <c r="C64" s="22" t="s">
        <v>234</v>
      </c>
      <c r="D64" s="22" t="s">
        <v>84</v>
      </c>
      <c r="E64" s="60" t="s">
        <v>90</v>
      </c>
      <c r="F64" s="23" t="s">
        <v>93</v>
      </c>
      <c r="G64" s="24"/>
      <c r="H64" s="22" t="str">
        <f t="shared" si="4"/>
        <v>Bitte ausfüllen</v>
      </c>
      <c r="I64" s="25" t="s">
        <v>95</v>
      </c>
    </row>
    <row r="65" spans="1:9" x14ac:dyDescent="0.25">
      <c r="A65" s="104"/>
      <c r="B65" s="55" t="s">
        <v>224</v>
      </c>
      <c r="C65" s="22" t="s">
        <v>235</v>
      </c>
      <c r="D65" s="22" t="s">
        <v>84</v>
      </c>
      <c r="E65" s="60" t="s">
        <v>90</v>
      </c>
      <c r="F65" s="23" t="s">
        <v>93</v>
      </c>
      <c r="G65" s="24"/>
      <c r="H65" s="22" t="str">
        <f t="shared" si="4"/>
        <v>Bitte ausfüllen</v>
      </c>
      <c r="I65" s="25" t="s">
        <v>95</v>
      </c>
    </row>
    <row r="66" spans="1:9" x14ac:dyDescent="0.25">
      <c r="A66" s="104"/>
      <c r="B66" s="55" t="s">
        <v>225</v>
      </c>
      <c r="C66" s="22" t="s">
        <v>236</v>
      </c>
      <c r="D66" s="22" t="s">
        <v>84</v>
      </c>
      <c r="E66" s="60" t="s">
        <v>90</v>
      </c>
      <c r="F66" s="23" t="s">
        <v>93</v>
      </c>
      <c r="G66" s="24"/>
      <c r="H66" s="22" t="str">
        <f t="shared" si="4"/>
        <v>Bitte ausfüllen</v>
      </c>
      <c r="I66" s="25" t="s">
        <v>95</v>
      </c>
    </row>
    <row r="67" spans="1:9" x14ac:dyDescent="0.25">
      <c r="A67" s="104"/>
      <c r="B67" s="55" t="s">
        <v>226</v>
      </c>
      <c r="C67" s="22" t="s">
        <v>237</v>
      </c>
      <c r="D67" s="22" t="s">
        <v>84</v>
      </c>
      <c r="E67" s="60" t="s">
        <v>90</v>
      </c>
      <c r="F67" s="23" t="s">
        <v>93</v>
      </c>
      <c r="G67" s="24"/>
      <c r="H67" s="22" t="str">
        <f t="shared" si="4"/>
        <v>Bitte ausfüllen</v>
      </c>
      <c r="I67" s="25" t="s">
        <v>95</v>
      </c>
    </row>
    <row r="68" spans="1:9" x14ac:dyDescent="0.25">
      <c r="A68" s="104"/>
      <c r="B68" s="55" t="s">
        <v>227</v>
      </c>
      <c r="C68" s="22" t="s">
        <v>238</v>
      </c>
      <c r="D68" s="22" t="s">
        <v>84</v>
      </c>
      <c r="E68" s="60" t="s">
        <v>90</v>
      </c>
      <c r="F68" s="23" t="s">
        <v>93</v>
      </c>
      <c r="G68" s="24"/>
      <c r="H68" s="22" t="str">
        <f t="shared" si="4"/>
        <v>Bitte ausfüllen</v>
      </c>
      <c r="I68" s="25" t="s">
        <v>95</v>
      </c>
    </row>
    <row r="69" spans="1:9" x14ac:dyDescent="0.25">
      <c r="A69" s="104"/>
      <c r="B69" s="55" t="s">
        <v>228</v>
      </c>
      <c r="C69" s="22" t="s">
        <v>239</v>
      </c>
      <c r="D69" s="22" t="s">
        <v>84</v>
      </c>
      <c r="E69" s="60" t="s">
        <v>90</v>
      </c>
      <c r="F69" s="23" t="s">
        <v>93</v>
      </c>
      <c r="G69" s="24"/>
      <c r="H69" s="22" t="str">
        <f t="shared" si="4"/>
        <v>Bitte ausfüllen</v>
      </c>
      <c r="I69" s="25" t="s">
        <v>95</v>
      </c>
    </row>
    <row r="70" spans="1:9" x14ac:dyDescent="0.25">
      <c r="A70" s="104"/>
      <c r="B70" s="55" t="s">
        <v>229</v>
      </c>
      <c r="C70" s="22" t="s">
        <v>240</v>
      </c>
      <c r="D70" s="22" t="s">
        <v>84</v>
      </c>
      <c r="E70" s="60" t="s">
        <v>90</v>
      </c>
      <c r="F70" s="23" t="s">
        <v>93</v>
      </c>
      <c r="G70" s="24"/>
      <c r="H70" s="22" t="str">
        <f t="shared" si="4"/>
        <v>Bitte ausfüllen</v>
      </c>
      <c r="I70" s="25" t="s">
        <v>95</v>
      </c>
    </row>
    <row r="71" spans="1:9" x14ac:dyDescent="0.25">
      <c r="A71" s="104"/>
      <c r="B71" s="55" t="s">
        <v>230</v>
      </c>
      <c r="C71" s="22" t="s">
        <v>241</v>
      </c>
      <c r="D71" s="22" t="s">
        <v>84</v>
      </c>
      <c r="E71" s="60" t="s">
        <v>90</v>
      </c>
      <c r="F71" s="23" t="s">
        <v>93</v>
      </c>
      <c r="G71" s="24"/>
      <c r="H71" s="22" t="str">
        <f t="shared" si="4"/>
        <v>Bitte ausfüllen</v>
      </c>
      <c r="I71" s="25" t="s">
        <v>95</v>
      </c>
    </row>
    <row r="72" spans="1:9" x14ac:dyDescent="0.25">
      <c r="A72" s="104"/>
      <c r="B72" s="55" t="s">
        <v>231</v>
      </c>
      <c r="C72" s="22" t="s">
        <v>242</v>
      </c>
      <c r="D72" s="22" t="s">
        <v>84</v>
      </c>
      <c r="E72" s="60" t="s">
        <v>90</v>
      </c>
      <c r="F72" s="23" t="s">
        <v>93</v>
      </c>
      <c r="G72" s="24"/>
      <c r="H72" s="22" t="str">
        <f t="shared" si="4"/>
        <v>Bitte ausfüllen</v>
      </c>
      <c r="I72" s="25" t="s">
        <v>95</v>
      </c>
    </row>
    <row r="73" spans="1:9" x14ac:dyDescent="0.25">
      <c r="A73" s="104"/>
      <c r="B73" s="55" t="s">
        <v>232</v>
      </c>
      <c r="C73" s="22" t="s">
        <v>243</v>
      </c>
      <c r="D73" s="22" t="s">
        <v>84</v>
      </c>
      <c r="E73" s="60" t="s">
        <v>90</v>
      </c>
      <c r="F73" s="23" t="s">
        <v>93</v>
      </c>
      <c r="G73" s="24"/>
      <c r="H73" s="22" t="str">
        <f t="shared" si="4"/>
        <v>Bitte ausfüllen</v>
      </c>
      <c r="I73" s="25" t="s">
        <v>95</v>
      </c>
    </row>
    <row r="74" spans="1:9" x14ac:dyDescent="0.25">
      <c r="A74" s="104"/>
      <c r="B74" s="55" t="s">
        <v>244</v>
      </c>
      <c r="C74" s="22" t="s">
        <v>245</v>
      </c>
      <c r="D74" s="22" t="s">
        <v>84</v>
      </c>
      <c r="E74" s="60" t="s">
        <v>90</v>
      </c>
      <c r="F74" s="23" t="s">
        <v>93</v>
      </c>
      <c r="G74" s="24"/>
      <c r="H74" s="22" t="str">
        <f t="shared" si="4"/>
        <v>Bitte ausfüllen</v>
      </c>
      <c r="I74" s="25" t="s">
        <v>95</v>
      </c>
    </row>
    <row r="75" spans="1:9" ht="15.75" thickBot="1" x14ac:dyDescent="0.3">
      <c r="A75" s="105"/>
      <c r="B75" s="56" t="s">
        <v>246</v>
      </c>
      <c r="C75" s="57" t="s">
        <v>247</v>
      </c>
      <c r="D75" s="57" t="s">
        <v>248</v>
      </c>
      <c r="E75" s="61"/>
      <c r="F75" s="28"/>
      <c r="G75" s="29" t="s">
        <v>249</v>
      </c>
      <c r="H75" s="57" t="str">
        <f>IF(ISBLANK(G75),"Bitte ausfüllen",IF(G75="Keine","Nicht erfüllt","Erfüllt"))</f>
        <v>Nicht erfüllt</v>
      </c>
      <c r="I75" s="58" t="s">
        <v>95</v>
      </c>
    </row>
  </sheetData>
  <mergeCells count="10">
    <mergeCell ref="A23:A25"/>
    <mergeCell ref="A27:A28"/>
    <mergeCell ref="A29:A31"/>
    <mergeCell ref="A32:A75"/>
    <mergeCell ref="A1:I1"/>
    <mergeCell ref="A4:A8"/>
    <mergeCell ref="A9:A11"/>
    <mergeCell ref="A12:A13"/>
    <mergeCell ref="A14:A16"/>
    <mergeCell ref="A17:A22"/>
  </mergeCells>
  <dataValidations count="1">
    <dataValidation type="list" allowBlank="1" showInputMessage="1" showErrorMessage="1" sqref="G75">
      <formula1>"Herstellererklärung,Mitgliedschaft RBA,Keine"</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C23" sqref="C23"/>
    </sheetView>
  </sheetViews>
  <sheetFormatPr baseColWidth="10" defaultRowHeight="15" x14ac:dyDescent="0.25"/>
  <cols>
    <col min="1" max="1" width="4.42578125" bestFit="1" customWidth="1"/>
    <col min="2" max="2" width="19.42578125" customWidth="1"/>
    <col min="3" max="3" width="34" customWidth="1"/>
    <col min="4" max="4" width="13.42578125" bestFit="1" customWidth="1"/>
    <col min="5" max="5" width="18.42578125" bestFit="1" customWidth="1"/>
    <col min="6" max="6" width="18.5703125" bestFit="1" customWidth="1"/>
    <col min="7" max="7" width="4.5703125" bestFit="1" customWidth="1"/>
    <col min="8" max="8" width="18.5703125" bestFit="1" customWidth="1"/>
    <col min="9" max="10" width="15.5703125" bestFit="1" customWidth="1"/>
  </cols>
  <sheetData>
    <row r="1" spans="1:10" ht="21" x14ac:dyDescent="0.35">
      <c r="A1" s="102" t="s">
        <v>153</v>
      </c>
      <c r="B1" s="102"/>
      <c r="C1" s="102"/>
      <c r="D1" s="102"/>
      <c r="E1" s="102"/>
      <c r="F1" s="102"/>
      <c r="G1" s="102"/>
      <c r="H1" s="102"/>
    </row>
    <row r="2" spans="1:10" ht="15.75" thickBot="1" x14ac:dyDescent="0.3"/>
    <row r="3" spans="1:10" ht="16.5" thickBot="1" x14ac:dyDescent="0.3">
      <c r="A3" s="74" t="s">
        <v>256</v>
      </c>
      <c r="B3" s="75" t="s">
        <v>257</v>
      </c>
      <c r="C3" s="75" t="s">
        <v>258</v>
      </c>
      <c r="D3" s="75" t="s">
        <v>0</v>
      </c>
      <c r="E3" s="75" t="s">
        <v>259</v>
      </c>
      <c r="F3" s="75" t="s">
        <v>1</v>
      </c>
      <c r="G3" s="75" t="s">
        <v>2</v>
      </c>
      <c r="H3" s="76" t="s">
        <v>3</v>
      </c>
    </row>
    <row r="4" spans="1:10" ht="15.75" customHeight="1" x14ac:dyDescent="0.25">
      <c r="A4" s="123">
        <v>1</v>
      </c>
      <c r="B4" s="79"/>
      <c r="C4" s="79"/>
      <c r="D4" s="81"/>
      <c r="E4" s="84">
        <v>180000</v>
      </c>
      <c r="F4" s="114">
        <f>IF(OR(ISBLANK(D4),ISBLANK(D5),ISBLANK(D6)),0,D4*E4+D5*E5+D6*E6)</f>
        <v>0</v>
      </c>
      <c r="G4" s="120">
        <v>0.2</v>
      </c>
      <c r="H4" s="116">
        <f>F4+(F4*G4)</f>
        <v>0</v>
      </c>
      <c r="I4" s="71"/>
      <c r="J4" s="71"/>
    </row>
    <row r="5" spans="1:10" ht="15.75" customHeight="1" x14ac:dyDescent="0.25">
      <c r="A5" s="112"/>
      <c r="B5" s="77" t="s">
        <v>262</v>
      </c>
      <c r="C5" s="77" t="s">
        <v>263</v>
      </c>
      <c r="D5" s="82"/>
      <c r="E5" s="85">
        <v>900</v>
      </c>
      <c r="F5" s="115"/>
      <c r="G5" s="121"/>
      <c r="H5" s="117"/>
      <c r="I5" s="71"/>
      <c r="J5" s="71"/>
    </row>
    <row r="6" spans="1:10" ht="15.75" customHeight="1" x14ac:dyDescent="0.25">
      <c r="A6" s="112"/>
      <c r="B6" s="125" t="s">
        <v>289</v>
      </c>
      <c r="C6" s="77" t="s">
        <v>263</v>
      </c>
      <c r="D6" s="82"/>
      <c r="E6" s="85">
        <v>900</v>
      </c>
      <c r="F6" s="115"/>
      <c r="G6" s="121"/>
      <c r="H6" s="117"/>
      <c r="I6" s="71"/>
      <c r="J6" s="71"/>
    </row>
    <row r="7" spans="1:10" ht="15.75" customHeight="1" x14ac:dyDescent="0.25">
      <c r="A7" s="112">
        <v>2</v>
      </c>
      <c r="B7" s="80"/>
      <c r="C7" s="80"/>
      <c r="D7" s="82"/>
      <c r="E7" s="85">
        <v>14000</v>
      </c>
      <c r="F7" s="115">
        <f>IF(OR(ISBLANK(D7),ISBLANK(D8),ISBLANK(D9)),0,D7*E7+D8*E8+D9*E9)</f>
        <v>0</v>
      </c>
      <c r="G7" s="121">
        <v>0.2</v>
      </c>
      <c r="H7" s="117">
        <f t="shared" ref="H7:H16" si="0">F7+(F7*G7)</f>
        <v>0</v>
      </c>
      <c r="J7" s="71"/>
    </row>
    <row r="8" spans="1:10" ht="15.75" customHeight="1" x14ac:dyDescent="0.25">
      <c r="A8" s="112"/>
      <c r="B8" s="77" t="s">
        <v>262</v>
      </c>
      <c r="C8" s="77" t="s">
        <v>263</v>
      </c>
      <c r="D8" s="82"/>
      <c r="E8" s="85">
        <v>70</v>
      </c>
      <c r="F8" s="115"/>
      <c r="G8" s="121"/>
      <c r="H8" s="117"/>
      <c r="I8" s="71"/>
      <c r="J8" s="71"/>
    </row>
    <row r="9" spans="1:10" ht="15.75" customHeight="1" x14ac:dyDescent="0.25">
      <c r="A9" s="124"/>
      <c r="B9" s="125" t="str">
        <f>B6</f>
        <v>Vor Ort-Garantie</v>
      </c>
      <c r="C9" s="77" t="s">
        <v>263</v>
      </c>
      <c r="D9" s="82"/>
      <c r="E9" s="85">
        <v>70</v>
      </c>
      <c r="F9" s="115"/>
      <c r="G9" s="121"/>
      <c r="H9" s="117"/>
      <c r="J9" s="71"/>
    </row>
    <row r="10" spans="1:10" ht="15.75" customHeight="1" x14ac:dyDescent="0.25">
      <c r="A10" s="112">
        <v>3</v>
      </c>
      <c r="B10" s="80"/>
      <c r="C10" s="80"/>
      <c r="D10" s="82"/>
      <c r="E10" s="85">
        <v>60000</v>
      </c>
      <c r="F10" s="115">
        <f>IF(OR(ISBLANK(D10),ISBLANK(D11),ISBLANK(D12)),0,D10*E10+D11*E11+D12*E12)</f>
        <v>0</v>
      </c>
      <c r="G10" s="121">
        <v>0.2</v>
      </c>
      <c r="H10" s="117">
        <f t="shared" si="0"/>
        <v>0</v>
      </c>
      <c r="J10" s="71"/>
    </row>
    <row r="11" spans="1:10" ht="15.75" customHeight="1" x14ac:dyDescent="0.25">
      <c r="A11" s="112"/>
      <c r="B11" s="77" t="s">
        <v>262</v>
      </c>
      <c r="C11" s="77" t="s">
        <v>263</v>
      </c>
      <c r="D11" s="82"/>
      <c r="E11" s="85">
        <v>300</v>
      </c>
      <c r="F11" s="115"/>
      <c r="G11" s="121"/>
      <c r="H11" s="117"/>
      <c r="I11" s="71"/>
      <c r="J11" s="71"/>
    </row>
    <row r="12" spans="1:10" ht="15.75" customHeight="1" x14ac:dyDescent="0.25">
      <c r="A12" s="124"/>
      <c r="B12" s="125" t="str">
        <f>B6</f>
        <v>Vor Ort-Garantie</v>
      </c>
      <c r="C12" s="77" t="s">
        <v>263</v>
      </c>
      <c r="D12" s="82"/>
      <c r="E12" s="85">
        <v>300</v>
      </c>
      <c r="F12" s="115"/>
      <c r="G12" s="121"/>
      <c r="H12" s="117"/>
      <c r="J12" s="71"/>
    </row>
    <row r="13" spans="1:10" ht="15.75" customHeight="1" x14ac:dyDescent="0.25">
      <c r="A13" s="112">
        <v>4</v>
      </c>
      <c r="B13" s="80"/>
      <c r="C13" s="80"/>
      <c r="D13" s="82"/>
      <c r="E13" s="85">
        <v>80000</v>
      </c>
      <c r="F13" s="115">
        <f>IF(OR(ISBLANK(D13),ISBLANK(D14),ISBLANK(D15)),0,D13*E13+D14*E14+D15*E15)</f>
        <v>0</v>
      </c>
      <c r="G13" s="121">
        <v>0.2</v>
      </c>
      <c r="H13" s="117">
        <f t="shared" si="0"/>
        <v>0</v>
      </c>
      <c r="J13" s="71"/>
    </row>
    <row r="14" spans="1:10" ht="15.75" customHeight="1" x14ac:dyDescent="0.25">
      <c r="A14" s="112"/>
      <c r="B14" s="77" t="s">
        <v>262</v>
      </c>
      <c r="C14" s="77" t="s">
        <v>263</v>
      </c>
      <c r="D14" s="82"/>
      <c r="E14" s="85">
        <v>400</v>
      </c>
      <c r="F14" s="115"/>
      <c r="G14" s="121"/>
      <c r="H14" s="117"/>
      <c r="I14" s="71"/>
      <c r="J14" s="71"/>
    </row>
    <row r="15" spans="1:10" ht="15.75" customHeight="1" x14ac:dyDescent="0.25">
      <c r="A15" s="124"/>
      <c r="B15" s="125" t="str">
        <f>B6</f>
        <v>Vor Ort-Garantie</v>
      </c>
      <c r="C15" s="77" t="s">
        <v>263</v>
      </c>
      <c r="D15" s="82"/>
      <c r="E15" s="85">
        <v>400</v>
      </c>
      <c r="F15" s="115"/>
      <c r="G15" s="121"/>
      <c r="H15" s="117"/>
      <c r="J15" s="71"/>
    </row>
    <row r="16" spans="1:10" ht="15.75" customHeight="1" x14ac:dyDescent="0.25">
      <c r="A16" s="112">
        <v>5</v>
      </c>
      <c r="B16" s="80"/>
      <c r="C16" s="80"/>
      <c r="D16" s="82"/>
      <c r="E16" s="85">
        <v>7500</v>
      </c>
      <c r="F16" s="115">
        <f>IF(OR(ISBLANK(D16),ISBLANK(D17),ISBLANK(D18)),0,D16*E16+D17*E17+D18*E18)</f>
        <v>0</v>
      </c>
      <c r="G16" s="121">
        <v>0.2</v>
      </c>
      <c r="H16" s="117">
        <f t="shared" si="0"/>
        <v>0</v>
      </c>
      <c r="J16" s="71"/>
    </row>
    <row r="17" spans="1:10" ht="15.75" customHeight="1" x14ac:dyDescent="0.25">
      <c r="A17" s="112"/>
      <c r="B17" s="77" t="s">
        <v>262</v>
      </c>
      <c r="C17" s="77" t="s">
        <v>263</v>
      </c>
      <c r="D17" s="82"/>
      <c r="E17" s="85">
        <v>38</v>
      </c>
      <c r="F17" s="115"/>
      <c r="G17" s="121"/>
      <c r="H17" s="117"/>
      <c r="I17" s="71"/>
      <c r="J17" s="71"/>
    </row>
    <row r="18" spans="1:10" ht="15" customHeight="1" thickBot="1" x14ac:dyDescent="0.3">
      <c r="A18" s="113"/>
      <c r="B18" s="126" t="str">
        <f>B6</f>
        <v>Vor Ort-Garantie</v>
      </c>
      <c r="C18" s="78" t="s">
        <v>263</v>
      </c>
      <c r="D18" s="83"/>
      <c r="E18" s="86">
        <v>38</v>
      </c>
      <c r="F18" s="118"/>
      <c r="G18" s="122"/>
      <c r="H18" s="119"/>
      <c r="J18" s="71"/>
    </row>
    <row r="19" spans="1:10" x14ac:dyDescent="0.25">
      <c r="J19" s="71"/>
    </row>
    <row r="21" spans="1:10" s="72" customFormat="1" x14ac:dyDescent="0.25">
      <c r="E21" s="73"/>
    </row>
    <row r="22" spans="1:10" s="72" customFormat="1" x14ac:dyDescent="0.25">
      <c r="E22" s="73"/>
    </row>
    <row r="23" spans="1:10" s="72" customFormat="1" x14ac:dyDescent="0.25">
      <c r="E23" s="73"/>
    </row>
    <row r="24" spans="1:10" s="72" customFormat="1" x14ac:dyDescent="0.25">
      <c r="E24" s="73"/>
    </row>
    <row r="25" spans="1:10" s="72" customFormat="1" x14ac:dyDescent="0.25">
      <c r="E25" s="73"/>
    </row>
  </sheetData>
  <mergeCells count="21">
    <mergeCell ref="A1:H1"/>
    <mergeCell ref="A4:A6"/>
    <mergeCell ref="A7:A9"/>
    <mergeCell ref="A10:A12"/>
    <mergeCell ref="A13:A15"/>
    <mergeCell ref="A16:A18"/>
    <mergeCell ref="F4:F6"/>
    <mergeCell ref="H4:H6"/>
    <mergeCell ref="F7:F9"/>
    <mergeCell ref="F10:F12"/>
    <mergeCell ref="F13:F15"/>
    <mergeCell ref="F16:F18"/>
    <mergeCell ref="H16:H18"/>
    <mergeCell ref="H13:H15"/>
    <mergeCell ref="H10:H12"/>
    <mergeCell ref="H7:H9"/>
    <mergeCell ref="G4:G6"/>
    <mergeCell ref="G7:G9"/>
    <mergeCell ref="G10:G12"/>
    <mergeCell ref="G13:G15"/>
    <mergeCell ref="G16:G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Liesmich</vt:lpstr>
      <vt:lpstr>Los 1 - Windows Notebook</vt:lpstr>
      <vt:lpstr>Los 2 - Chromebook</vt:lpstr>
      <vt:lpstr>Los 3 - Windows Tablet</vt:lpstr>
      <vt:lpstr>Los 4 - Apple Tablet</vt:lpstr>
      <vt:lpstr>Los 5 - Android Tablet</vt:lpstr>
      <vt:lpstr>Preisblatt</vt:lpstr>
    </vt:vector>
  </TitlesOfParts>
  <Company>Bundesbeschaffung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Hieden Michael</dc:creator>
  <cp:lastModifiedBy>Hieden Michael</cp:lastModifiedBy>
  <dcterms:created xsi:type="dcterms:W3CDTF">2020-11-16T12:30:56Z</dcterms:created>
  <dcterms:modified xsi:type="dcterms:W3CDTF">2021-01-21T06:20:27Z</dcterms:modified>
</cp:coreProperties>
</file>